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:\SOUTĚŽE SCH\2025\SPS\119_25 Výtahy - Pravidelné prohlídky, revize, opravy\3. ke zveřejnění\Zadávací dokumentace\"/>
    </mc:Choice>
  </mc:AlternateContent>
  <xr:revisionPtr revIDLastSave="0" documentId="13_ncr:1_{19F93D3A-AED3-4028-8EBB-4D1A6915111B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state="veryHidden" r:id="rId1"/>
    <sheet name="OR_PHA - Pravidelné prohl..." sheetId="2" r:id="rId2"/>
  </sheets>
  <definedNames>
    <definedName name="_xlnm._FilterDatabase" localSheetId="1" hidden="1">'OR_PHA - Pravidelné prohl...'!$C$117:$I$410</definedName>
    <definedName name="_xlnm.Print_Titles" localSheetId="1">'OR_PHA - Pravidelné prohl...'!$117:$117</definedName>
    <definedName name="_xlnm.Print_Titles" localSheetId="0">'Rekapitulace stavby'!$92:$92</definedName>
    <definedName name="_xlnm.Print_Area" localSheetId="1">'OR_PHA - Pravidelné prohl...'!$C$107:$I$410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G409" i="2"/>
  <c r="BF409" i="2"/>
  <c r="BE409" i="2"/>
  <c r="BD409" i="2"/>
  <c r="R409" i="2"/>
  <c r="P409" i="2"/>
  <c r="N409" i="2"/>
  <c r="BG408" i="2"/>
  <c r="BF408" i="2"/>
  <c r="BE408" i="2"/>
  <c r="BD408" i="2"/>
  <c r="R408" i="2"/>
  <c r="P408" i="2"/>
  <c r="N408" i="2"/>
  <c r="BG406" i="2"/>
  <c r="BF406" i="2"/>
  <c r="BE406" i="2"/>
  <c r="BD406" i="2"/>
  <c r="R406" i="2"/>
  <c r="P406" i="2"/>
  <c r="N406" i="2"/>
  <c r="BG404" i="2"/>
  <c r="BF404" i="2"/>
  <c r="BE404" i="2"/>
  <c r="BD404" i="2"/>
  <c r="R404" i="2"/>
  <c r="P404" i="2"/>
  <c r="N404" i="2"/>
  <c r="BG402" i="2"/>
  <c r="BF402" i="2"/>
  <c r="BE402" i="2"/>
  <c r="BD402" i="2"/>
  <c r="R402" i="2"/>
  <c r="P402" i="2"/>
  <c r="N402" i="2"/>
  <c r="BG400" i="2"/>
  <c r="BF400" i="2"/>
  <c r="BE400" i="2"/>
  <c r="BD400" i="2"/>
  <c r="R400" i="2"/>
  <c r="P400" i="2"/>
  <c r="N400" i="2"/>
  <c r="BG399" i="2"/>
  <c r="BF399" i="2"/>
  <c r="BE399" i="2"/>
  <c r="BD399" i="2"/>
  <c r="R399" i="2"/>
  <c r="P399" i="2"/>
  <c r="N399" i="2"/>
  <c r="BG397" i="2"/>
  <c r="BF397" i="2"/>
  <c r="BE397" i="2"/>
  <c r="BD397" i="2"/>
  <c r="R397" i="2"/>
  <c r="P397" i="2"/>
  <c r="N397" i="2"/>
  <c r="BG395" i="2"/>
  <c r="BF395" i="2"/>
  <c r="BE395" i="2"/>
  <c r="BD395" i="2"/>
  <c r="R395" i="2"/>
  <c r="P395" i="2"/>
  <c r="N395" i="2"/>
  <c r="BG393" i="2"/>
  <c r="BF393" i="2"/>
  <c r="BE393" i="2"/>
  <c r="BD393" i="2"/>
  <c r="R393" i="2"/>
  <c r="P393" i="2"/>
  <c r="N393" i="2"/>
  <c r="BG391" i="2"/>
  <c r="BF391" i="2"/>
  <c r="BE391" i="2"/>
  <c r="BD391" i="2"/>
  <c r="R391" i="2"/>
  <c r="P391" i="2"/>
  <c r="N391" i="2"/>
  <c r="BG390" i="2"/>
  <c r="BF390" i="2"/>
  <c r="BE390" i="2"/>
  <c r="BD390" i="2"/>
  <c r="R390" i="2"/>
  <c r="P390" i="2"/>
  <c r="N390" i="2"/>
  <c r="BG389" i="2"/>
  <c r="BF389" i="2"/>
  <c r="BE389" i="2"/>
  <c r="BD389" i="2"/>
  <c r="R389" i="2"/>
  <c r="P389" i="2"/>
  <c r="N389" i="2"/>
  <c r="BG388" i="2"/>
  <c r="BF388" i="2"/>
  <c r="BE388" i="2"/>
  <c r="BD388" i="2"/>
  <c r="R388" i="2"/>
  <c r="P388" i="2"/>
  <c r="N388" i="2"/>
  <c r="BG387" i="2"/>
  <c r="BF387" i="2"/>
  <c r="BE387" i="2"/>
  <c r="BD387" i="2"/>
  <c r="R387" i="2"/>
  <c r="P387" i="2"/>
  <c r="N387" i="2"/>
  <c r="BG386" i="2"/>
  <c r="BF386" i="2"/>
  <c r="BE386" i="2"/>
  <c r="BD386" i="2"/>
  <c r="R386" i="2"/>
  <c r="P386" i="2"/>
  <c r="N386" i="2"/>
  <c r="BG385" i="2"/>
  <c r="BF385" i="2"/>
  <c r="BE385" i="2"/>
  <c r="BD385" i="2"/>
  <c r="R385" i="2"/>
  <c r="P385" i="2"/>
  <c r="N385" i="2"/>
  <c r="BG384" i="2"/>
  <c r="BF384" i="2"/>
  <c r="BE384" i="2"/>
  <c r="BD384" i="2"/>
  <c r="R384" i="2"/>
  <c r="P384" i="2"/>
  <c r="N384" i="2"/>
  <c r="BG383" i="2"/>
  <c r="BF383" i="2"/>
  <c r="BE383" i="2"/>
  <c r="BD383" i="2"/>
  <c r="R383" i="2"/>
  <c r="P383" i="2"/>
  <c r="N383" i="2"/>
  <c r="BG382" i="2"/>
  <c r="BF382" i="2"/>
  <c r="BE382" i="2"/>
  <c r="BD382" i="2"/>
  <c r="R382" i="2"/>
  <c r="P382" i="2"/>
  <c r="N382" i="2"/>
  <c r="BG381" i="2"/>
  <c r="BF381" i="2"/>
  <c r="BE381" i="2"/>
  <c r="BD381" i="2"/>
  <c r="R381" i="2"/>
  <c r="P381" i="2"/>
  <c r="N381" i="2"/>
  <c r="BG380" i="2"/>
  <c r="BF380" i="2"/>
  <c r="BE380" i="2"/>
  <c r="BD380" i="2"/>
  <c r="R380" i="2"/>
  <c r="P380" i="2"/>
  <c r="N380" i="2"/>
  <c r="BG379" i="2"/>
  <c r="BF379" i="2"/>
  <c r="BE379" i="2"/>
  <c r="BD379" i="2"/>
  <c r="R379" i="2"/>
  <c r="P379" i="2"/>
  <c r="N379" i="2"/>
  <c r="BG378" i="2"/>
  <c r="BF378" i="2"/>
  <c r="BE378" i="2"/>
  <c r="BD378" i="2"/>
  <c r="R378" i="2"/>
  <c r="P378" i="2"/>
  <c r="N378" i="2"/>
  <c r="BG377" i="2"/>
  <c r="BF377" i="2"/>
  <c r="BE377" i="2"/>
  <c r="BD377" i="2"/>
  <c r="R377" i="2"/>
  <c r="P377" i="2"/>
  <c r="N377" i="2"/>
  <c r="BG376" i="2"/>
  <c r="BF376" i="2"/>
  <c r="BE376" i="2"/>
  <c r="BD376" i="2"/>
  <c r="R376" i="2"/>
  <c r="P376" i="2"/>
  <c r="N376" i="2"/>
  <c r="BG375" i="2"/>
  <c r="BF375" i="2"/>
  <c r="BE375" i="2"/>
  <c r="BD375" i="2"/>
  <c r="R375" i="2"/>
  <c r="P375" i="2"/>
  <c r="N375" i="2"/>
  <c r="BG374" i="2"/>
  <c r="BF374" i="2"/>
  <c r="BE374" i="2"/>
  <c r="BD374" i="2"/>
  <c r="R374" i="2"/>
  <c r="P374" i="2"/>
  <c r="N374" i="2"/>
  <c r="BG373" i="2"/>
  <c r="BF373" i="2"/>
  <c r="BE373" i="2"/>
  <c r="BD373" i="2"/>
  <c r="R373" i="2"/>
  <c r="P373" i="2"/>
  <c r="N373" i="2"/>
  <c r="BG372" i="2"/>
  <c r="BF372" i="2"/>
  <c r="BE372" i="2"/>
  <c r="BD372" i="2"/>
  <c r="R372" i="2"/>
  <c r="P372" i="2"/>
  <c r="N372" i="2"/>
  <c r="BG370" i="2"/>
  <c r="BF370" i="2"/>
  <c r="BE370" i="2"/>
  <c r="BD370" i="2"/>
  <c r="R370" i="2"/>
  <c r="P370" i="2"/>
  <c r="N370" i="2"/>
  <c r="BG369" i="2"/>
  <c r="BF369" i="2"/>
  <c r="BE369" i="2"/>
  <c r="BD369" i="2"/>
  <c r="R369" i="2"/>
  <c r="P369" i="2"/>
  <c r="N369" i="2"/>
  <c r="BG368" i="2"/>
  <c r="BF368" i="2"/>
  <c r="BE368" i="2"/>
  <c r="BD368" i="2"/>
  <c r="R368" i="2"/>
  <c r="P368" i="2"/>
  <c r="N368" i="2"/>
  <c r="BG367" i="2"/>
  <c r="BF367" i="2"/>
  <c r="BE367" i="2"/>
  <c r="BD367" i="2"/>
  <c r="R367" i="2"/>
  <c r="P367" i="2"/>
  <c r="N367" i="2"/>
  <c r="BG366" i="2"/>
  <c r="BF366" i="2"/>
  <c r="BE366" i="2"/>
  <c r="BD366" i="2"/>
  <c r="R366" i="2"/>
  <c r="P366" i="2"/>
  <c r="N366" i="2"/>
  <c r="BG365" i="2"/>
  <c r="BF365" i="2"/>
  <c r="BE365" i="2"/>
  <c r="BD365" i="2"/>
  <c r="R365" i="2"/>
  <c r="P365" i="2"/>
  <c r="N365" i="2"/>
  <c r="BG364" i="2"/>
  <c r="BF364" i="2"/>
  <c r="BE364" i="2"/>
  <c r="BD364" i="2"/>
  <c r="R364" i="2"/>
  <c r="P364" i="2"/>
  <c r="N364" i="2"/>
  <c r="BG363" i="2"/>
  <c r="BF363" i="2"/>
  <c r="BE363" i="2"/>
  <c r="BD363" i="2"/>
  <c r="R363" i="2"/>
  <c r="P363" i="2"/>
  <c r="N363" i="2"/>
  <c r="BG362" i="2"/>
  <c r="BF362" i="2"/>
  <c r="BE362" i="2"/>
  <c r="BD362" i="2"/>
  <c r="R362" i="2"/>
  <c r="P362" i="2"/>
  <c r="N362" i="2"/>
  <c r="BG361" i="2"/>
  <c r="BF361" i="2"/>
  <c r="BE361" i="2"/>
  <c r="BD361" i="2"/>
  <c r="R361" i="2"/>
  <c r="P361" i="2"/>
  <c r="N361" i="2"/>
  <c r="BG360" i="2"/>
  <c r="BF360" i="2"/>
  <c r="BE360" i="2"/>
  <c r="BD360" i="2"/>
  <c r="R360" i="2"/>
  <c r="P360" i="2"/>
  <c r="N360" i="2"/>
  <c r="BG359" i="2"/>
  <c r="BF359" i="2"/>
  <c r="BE359" i="2"/>
  <c r="BD359" i="2"/>
  <c r="R359" i="2"/>
  <c r="P359" i="2"/>
  <c r="N359" i="2"/>
  <c r="BG358" i="2"/>
  <c r="BF358" i="2"/>
  <c r="BE358" i="2"/>
  <c r="BD358" i="2"/>
  <c r="R358" i="2"/>
  <c r="P358" i="2"/>
  <c r="N358" i="2"/>
  <c r="BG357" i="2"/>
  <c r="BF357" i="2"/>
  <c r="BE357" i="2"/>
  <c r="BD357" i="2"/>
  <c r="R357" i="2"/>
  <c r="P357" i="2"/>
  <c r="N357" i="2"/>
  <c r="BG356" i="2"/>
  <c r="BF356" i="2"/>
  <c r="BE356" i="2"/>
  <c r="BD356" i="2"/>
  <c r="R356" i="2"/>
  <c r="P356" i="2"/>
  <c r="N356" i="2"/>
  <c r="BG355" i="2"/>
  <c r="BF355" i="2"/>
  <c r="BE355" i="2"/>
  <c r="BD355" i="2"/>
  <c r="R355" i="2"/>
  <c r="P355" i="2"/>
  <c r="N355" i="2"/>
  <c r="BG354" i="2"/>
  <c r="BF354" i="2"/>
  <c r="BE354" i="2"/>
  <c r="BD354" i="2"/>
  <c r="R354" i="2"/>
  <c r="P354" i="2"/>
  <c r="N354" i="2"/>
  <c r="BG353" i="2"/>
  <c r="BF353" i="2"/>
  <c r="BE353" i="2"/>
  <c r="BD353" i="2"/>
  <c r="R353" i="2"/>
  <c r="P353" i="2"/>
  <c r="N353" i="2"/>
  <c r="BG352" i="2"/>
  <c r="BF352" i="2"/>
  <c r="BE352" i="2"/>
  <c r="BD352" i="2"/>
  <c r="R352" i="2"/>
  <c r="P352" i="2"/>
  <c r="N352" i="2"/>
  <c r="BG351" i="2"/>
  <c r="BF351" i="2"/>
  <c r="BE351" i="2"/>
  <c r="BD351" i="2"/>
  <c r="R351" i="2"/>
  <c r="P351" i="2"/>
  <c r="N351" i="2"/>
  <c r="BG350" i="2"/>
  <c r="BF350" i="2"/>
  <c r="BE350" i="2"/>
  <c r="BD350" i="2"/>
  <c r="R350" i="2"/>
  <c r="P350" i="2"/>
  <c r="N350" i="2"/>
  <c r="BG349" i="2"/>
  <c r="BF349" i="2"/>
  <c r="BE349" i="2"/>
  <c r="BD349" i="2"/>
  <c r="R349" i="2"/>
  <c r="P349" i="2"/>
  <c r="N349" i="2"/>
  <c r="BG348" i="2"/>
  <c r="BF348" i="2"/>
  <c r="BE348" i="2"/>
  <c r="BD348" i="2"/>
  <c r="R348" i="2"/>
  <c r="P348" i="2"/>
  <c r="N348" i="2"/>
  <c r="BG347" i="2"/>
  <c r="BF347" i="2"/>
  <c r="BE347" i="2"/>
  <c r="BD347" i="2"/>
  <c r="R347" i="2"/>
  <c r="P347" i="2"/>
  <c r="N347" i="2"/>
  <c r="BG346" i="2"/>
  <c r="BF346" i="2"/>
  <c r="BE346" i="2"/>
  <c r="BD346" i="2"/>
  <c r="R346" i="2"/>
  <c r="P346" i="2"/>
  <c r="N346" i="2"/>
  <c r="BG345" i="2"/>
  <c r="BF345" i="2"/>
  <c r="BE345" i="2"/>
  <c r="BD345" i="2"/>
  <c r="R345" i="2"/>
  <c r="P345" i="2"/>
  <c r="N345" i="2"/>
  <c r="BG344" i="2"/>
  <c r="BF344" i="2"/>
  <c r="BE344" i="2"/>
  <c r="BD344" i="2"/>
  <c r="R344" i="2"/>
  <c r="P344" i="2"/>
  <c r="N344" i="2"/>
  <c r="BG343" i="2"/>
  <c r="BF343" i="2"/>
  <c r="BE343" i="2"/>
  <c r="BD343" i="2"/>
  <c r="R343" i="2"/>
  <c r="P343" i="2"/>
  <c r="N343" i="2"/>
  <c r="BG342" i="2"/>
  <c r="BF342" i="2"/>
  <c r="BE342" i="2"/>
  <c r="BD342" i="2"/>
  <c r="R342" i="2"/>
  <c r="P342" i="2"/>
  <c r="N342" i="2"/>
  <c r="BG341" i="2"/>
  <c r="BF341" i="2"/>
  <c r="BE341" i="2"/>
  <c r="BD341" i="2"/>
  <c r="R341" i="2"/>
  <c r="P341" i="2"/>
  <c r="N341" i="2"/>
  <c r="BG340" i="2"/>
  <c r="BF340" i="2"/>
  <c r="BE340" i="2"/>
  <c r="BD340" i="2"/>
  <c r="R340" i="2"/>
  <c r="P340" i="2"/>
  <c r="N340" i="2"/>
  <c r="BG339" i="2"/>
  <c r="BF339" i="2"/>
  <c r="BE339" i="2"/>
  <c r="BD339" i="2"/>
  <c r="R339" i="2"/>
  <c r="P339" i="2"/>
  <c r="N339" i="2"/>
  <c r="BG338" i="2"/>
  <c r="BF338" i="2"/>
  <c r="BE338" i="2"/>
  <c r="BD338" i="2"/>
  <c r="R338" i="2"/>
  <c r="P338" i="2"/>
  <c r="N338" i="2"/>
  <c r="BG337" i="2"/>
  <c r="BF337" i="2"/>
  <c r="BE337" i="2"/>
  <c r="BD337" i="2"/>
  <c r="R337" i="2"/>
  <c r="P337" i="2"/>
  <c r="N337" i="2"/>
  <c r="BG336" i="2"/>
  <c r="BF336" i="2"/>
  <c r="BE336" i="2"/>
  <c r="BD336" i="2"/>
  <c r="R336" i="2"/>
  <c r="P336" i="2"/>
  <c r="N336" i="2"/>
  <c r="BG335" i="2"/>
  <c r="BF335" i="2"/>
  <c r="BE335" i="2"/>
  <c r="BD335" i="2"/>
  <c r="R335" i="2"/>
  <c r="P335" i="2"/>
  <c r="N335" i="2"/>
  <c r="BG334" i="2"/>
  <c r="BF334" i="2"/>
  <c r="BE334" i="2"/>
  <c r="BD334" i="2"/>
  <c r="R334" i="2"/>
  <c r="P334" i="2"/>
  <c r="N334" i="2"/>
  <c r="BG333" i="2"/>
  <c r="BF333" i="2"/>
  <c r="BE333" i="2"/>
  <c r="BD333" i="2"/>
  <c r="R333" i="2"/>
  <c r="P333" i="2"/>
  <c r="N333" i="2"/>
  <c r="BG332" i="2"/>
  <c r="BF332" i="2"/>
  <c r="BE332" i="2"/>
  <c r="BD332" i="2"/>
  <c r="R332" i="2"/>
  <c r="P332" i="2"/>
  <c r="N332" i="2"/>
  <c r="BG331" i="2"/>
  <c r="BF331" i="2"/>
  <c r="BE331" i="2"/>
  <c r="BD331" i="2"/>
  <c r="R331" i="2"/>
  <c r="P331" i="2"/>
  <c r="N331" i="2"/>
  <c r="BG330" i="2"/>
  <c r="BF330" i="2"/>
  <c r="BE330" i="2"/>
  <c r="BD330" i="2"/>
  <c r="R330" i="2"/>
  <c r="P330" i="2"/>
  <c r="N330" i="2"/>
  <c r="BG329" i="2"/>
  <c r="BF329" i="2"/>
  <c r="BE329" i="2"/>
  <c r="BD329" i="2"/>
  <c r="R329" i="2"/>
  <c r="P329" i="2"/>
  <c r="N329" i="2"/>
  <c r="BG328" i="2"/>
  <c r="BF328" i="2"/>
  <c r="BE328" i="2"/>
  <c r="BD328" i="2"/>
  <c r="R328" i="2"/>
  <c r="P328" i="2"/>
  <c r="N328" i="2"/>
  <c r="BG327" i="2"/>
  <c r="BF327" i="2"/>
  <c r="BE327" i="2"/>
  <c r="BD327" i="2"/>
  <c r="R327" i="2"/>
  <c r="P327" i="2"/>
  <c r="N327" i="2"/>
  <c r="BG326" i="2"/>
  <c r="BF326" i="2"/>
  <c r="BE326" i="2"/>
  <c r="BD326" i="2"/>
  <c r="R326" i="2"/>
  <c r="P326" i="2"/>
  <c r="N326" i="2"/>
  <c r="BG325" i="2"/>
  <c r="BF325" i="2"/>
  <c r="BE325" i="2"/>
  <c r="BD325" i="2"/>
  <c r="R325" i="2"/>
  <c r="P325" i="2"/>
  <c r="N325" i="2"/>
  <c r="BG324" i="2"/>
  <c r="BF324" i="2"/>
  <c r="BE324" i="2"/>
  <c r="BD324" i="2"/>
  <c r="R324" i="2"/>
  <c r="P324" i="2"/>
  <c r="N324" i="2"/>
  <c r="BG323" i="2"/>
  <c r="BF323" i="2"/>
  <c r="BE323" i="2"/>
  <c r="BD323" i="2"/>
  <c r="R323" i="2"/>
  <c r="P323" i="2"/>
  <c r="N323" i="2"/>
  <c r="BG322" i="2"/>
  <c r="BF322" i="2"/>
  <c r="BE322" i="2"/>
  <c r="BD322" i="2"/>
  <c r="R322" i="2"/>
  <c r="P322" i="2"/>
  <c r="N322" i="2"/>
  <c r="BG321" i="2"/>
  <c r="BF321" i="2"/>
  <c r="BE321" i="2"/>
  <c r="BD321" i="2"/>
  <c r="R321" i="2"/>
  <c r="P321" i="2"/>
  <c r="N321" i="2"/>
  <c r="BG320" i="2"/>
  <c r="BF320" i="2"/>
  <c r="BE320" i="2"/>
  <c r="BD320" i="2"/>
  <c r="R320" i="2"/>
  <c r="P320" i="2"/>
  <c r="N320" i="2"/>
  <c r="BG319" i="2"/>
  <c r="BF319" i="2"/>
  <c r="BE319" i="2"/>
  <c r="BD319" i="2"/>
  <c r="R319" i="2"/>
  <c r="P319" i="2"/>
  <c r="N319" i="2"/>
  <c r="BG318" i="2"/>
  <c r="BF318" i="2"/>
  <c r="BE318" i="2"/>
  <c r="BD318" i="2"/>
  <c r="R318" i="2"/>
  <c r="P318" i="2"/>
  <c r="N318" i="2"/>
  <c r="BG317" i="2"/>
  <c r="BF317" i="2"/>
  <c r="BE317" i="2"/>
  <c r="BD317" i="2"/>
  <c r="R317" i="2"/>
  <c r="P317" i="2"/>
  <c r="N317" i="2"/>
  <c r="BG316" i="2"/>
  <c r="BF316" i="2"/>
  <c r="BE316" i="2"/>
  <c r="BD316" i="2"/>
  <c r="R316" i="2"/>
  <c r="P316" i="2"/>
  <c r="N316" i="2"/>
  <c r="BG315" i="2"/>
  <c r="BF315" i="2"/>
  <c r="BE315" i="2"/>
  <c r="BD315" i="2"/>
  <c r="R315" i="2"/>
  <c r="P315" i="2"/>
  <c r="N315" i="2"/>
  <c r="BG314" i="2"/>
  <c r="BF314" i="2"/>
  <c r="BE314" i="2"/>
  <c r="BD314" i="2"/>
  <c r="R314" i="2"/>
  <c r="P314" i="2"/>
  <c r="N314" i="2"/>
  <c r="BG313" i="2"/>
  <c r="BF313" i="2"/>
  <c r="BE313" i="2"/>
  <c r="BD313" i="2"/>
  <c r="R313" i="2"/>
  <c r="P313" i="2"/>
  <c r="N313" i="2"/>
  <c r="BG312" i="2"/>
  <c r="BF312" i="2"/>
  <c r="BE312" i="2"/>
  <c r="BD312" i="2"/>
  <c r="R312" i="2"/>
  <c r="P312" i="2"/>
  <c r="N312" i="2"/>
  <c r="BG311" i="2"/>
  <c r="BF311" i="2"/>
  <c r="BE311" i="2"/>
  <c r="BD311" i="2"/>
  <c r="R311" i="2"/>
  <c r="P311" i="2"/>
  <c r="N311" i="2"/>
  <c r="BG310" i="2"/>
  <c r="BF310" i="2"/>
  <c r="BE310" i="2"/>
  <c r="BD310" i="2"/>
  <c r="R310" i="2"/>
  <c r="P310" i="2"/>
  <c r="N310" i="2"/>
  <c r="BG309" i="2"/>
  <c r="BF309" i="2"/>
  <c r="BE309" i="2"/>
  <c r="BD309" i="2"/>
  <c r="R309" i="2"/>
  <c r="P309" i="2"/>
  <c r="N309" i="2"/>
  <c r="BG308" i="2"/>
  <c r="BF308" i="2"/>
  <c r="BE308" i="2"/>
  <c r="BD308" i="2"/>
  <c r="R308" i="2"/>
  <c r="P308" i="2"/>
  <c r="N308" i="2"/>
  <c r="BG307" i="2"/>
  <c r="BF307" i="2"/>
  <c r="BE307" i="2"/>
  <c r="BD307" i="2"/>
  <c r="R307" i="2"/>
  <c r="P307" i="2"/>
  <c r="N307" i="2"/>
  <c r="BG306" i="2"/>
  <c r="BF306" i="2"/>
  <c r="BE306" i="2"/>
  <c r="BD306" i="2"/>
  <c r="R306" i="2"/>
  <c r="P306" i="2"/>
  <c r="N306" i="2"/>
  <c r="BG305" i="2"/>
  <c r="BF305" i="2"/>
  <c r="BE305" i="2"/>
  <c r="BD305" i="2"/>
  <c r="R305" i="2"/>
  <c r="P305" i="2"/>
  <c r="N305" i="2"/>
  <c r="BG304" i="2"/>
  <c r="BF304" i="2"/>
  <c r="BE304" i="2"/>
  <c r="BD304" i="2"/>
  <c r="R304" i="2"/>
  <c r="P304" i="2"/>
  <c r="N304" i="2"/>
  <c r="BG303" i="2"/>
  <c r="BF303" i="2"/>
  <c r="BE303" i="2"/>
  <c r="BD303" i="2"/>
  <c r="R303" i="2"/>
  <c r="P303" i="2"/>
  <c r="N303" i="2"/>
  <c r="BG302" i="2"/>
  <c r="BF302" i="2"/>
  <c r="BE302" i="2"/>
  <c r="BD302" i="2"/>
  <c r="R302" i="2"/>
  <c r="P302" i="2"/>
  <c r="N302" i="2"/>
  <c r="BG301" i="2"/>
  <c r="BF301" i="2"/>
  <c r="BE301" i="2"/>
  <c r="BD301" i="2"/>
  <c r="R301" i="2"/>
  <c r="P301" i="2"/>
  <c r="N301" i="2"/>
  <c r="BG300" i="2"/>
  <c r="BF300" i="2"/>
  <c r="BE300" i="2"/>
  <c r="BD300" i="2"/>
  <c r="R300" i="2"/>
  <c r="P300" i="2"/>
  <c r="N300" i="2"/>
  <c r="BG299" i="2"/>
  <c r="BF299" i="2"/>
  <c r="BE299" i="2"/>
  <c r="BD299" i="2"/>
  <c r="R299" i="2"/>
  <c r="P299" i="2"/>
  <c r="N299" i="2"/>
  <c r="BG298" i="2"/>
  <c r="BF298" i="2"/>
  <c r="BE298" i="2"/>
  <c r="BD298" i="2"/>
  <c r="R298" i="2"/>
  <c r="P298" i="2"/>
  <c r="N298" i="2"/>
  <c r="BG297" i="2"/>
  <c r="BF297" i="2"/>
  <c r="BE297" i="2"/>
  <c r="BD297" i="2"/>
  <c r="R297" i="2"/>
  <c r="P297" i="2"/>
  <c r="N297" i="2"/>
  <c r="BG296" i="2"/>
  <c r="BF296" i="2"/>
  <c r="BE296" i="2"/>
  <c r="BD296" i="2"/>
  <c r="R296" i="2"/>
  <c r="P296" i="2"/>
  <c r="N296" i="2"/>
  <c r="BG295" i="2"/>
  <c r="BF295" i="2"/>
  <c r="BE295" i="2"/>
  <c r="BD295" i="2"/>
  <c r="R295" i="2"/>
  <c r="P295" i="2"/>
  <c r="N295" i="2"/>
  <c r="BG294" i="2"/>
  <c r="BF294" i="2"/>
  <c r="BE294" i="2"/>
  <c r="BD294" i="2"/>
  <c r="R294" i="2"/>
  <c r="P294" i="2"/>
  <c r="N294" i="2"/>
  <c r="BG293" i="2"/>
  <c r="BF293" i="2"/>
  <c r="BE293" i="2"/>
  <c r="BD293" i="2"/>
  <c r="R293" i="2"/>
  <c r="P293" i="2"/>
  <c r="N293" i="2"/>
  <c r="BG292" i="2"/>
  <c r="BF292" i="2"/>
  <c r="BE292" i="2"/>
  <c r="BD292" i="2"/>
  <c r="R292" i="2"/>
  <c r="P292" i="2"/>
  <c r="N292" i="2"/>
  <c r="BG291" i="2"/>
  <c r="BF291" i="2"/>
  <c r="BE291" i="2"/>
  <c r="BD291" i="2"/>
  <c r="R291" i="2"/>
  <c r="P291" i="2"/>
  <c r="N291" i="2"/>
  <c r="BG290" i="2"/>
  <c r="BF290" i="2"/>
  <c r="BE290" i="2"/>
  <c r="BD290" i="2"/>
  <c r="R290" i="2"/>
  <c r="P290" i="2"/>
  <c r="N290" i="2"/>
  <c r="BG289" i="2"/>
  <c r="BF289" i="2"/>
  <c r="BE289" i="2"/>
  <c r="BD289" i="2"/>
  <c r="R289" i="2"/>
  <c r="P289" i="2"/>
  <c r="N289" i="2"/>
  <c r="BG288" i="2"/>
  <c r="BF288" i="2"/>
  <c r="BE288" i="2"/>
  <c r="BD288" i="2"/>
  <c r="R288" i="2"/>
  <c r="P288" i="2"/>
  <c r="N288" i="2"/>
  <c r="BG287" i="2"/>
  <c r="BF287" i="2"/>
  <c r="BE287" i="2"/>
  <c r="BD287" i="2"/>
  <c r="R287" i="2"/>
  <c r="P287" i="2"/>
  <c r="N287" i="2"/>
  <c r="BG286" i="2"/>
  <c r="BF286" i="2"/>
  <c r="BE286" i="2"/>
  <c r="BD286" i="2"/>
  <c r="R286" i="2"/>
  <c r="P286" i="2"/>
  <c r="N286" i="2"/>
  <c r="BG285" i="2"/>
  <c r="BF285" i="2"/>
  <c r="BE285" i="2"/>
  <c r="BD285" i="2"/>
  <c r="R285" i="2"/>
  <c r="P285" i="2"/>
  <c r="N285" i="2"/>
  <c r="BG284" i="2"/>
  <c r="BF284" i="2"/>
  <c r="BE284" i="2"/>
  <c r="BD284" i="2"/>
  <c r="R284" i="2"/>
  <c r="P284" i="2"/>
  <c r="N284" i="2"/>
  <c r="BG283" i="2"/>
  <c r="BF283" i="2"/>
  <c r="BE283" i="2"/>
  <c r="BD283" i="2"/>
  <c r="R283" i="2"/>
  <c r="P283" i="2"/>
  <c r="N283" i="2"/>
  <c r="BG282" i="2"/>
  <c r="BF282" i="2"/>
  <c r="BE282" i="2"/>
  <c r="BD282" i="2"/>
  <c r="R282" i="2"/>
  <c r="P282" i="2"/>
  <c r="N282" i="2"/>
  <c r="BG281" i="2"/>
  <c r="BF281" i="2"/>
  <c r="BE281" i="2"/>
  <c r="BD281" i="2"/>
  <c r="R281" i="2"/>
  <c r="P281" i="2"/>
  <c r="N281" i="2"/>
  <c r="BG280" i="2"/>
  <c r="BF280" i="2"/>
  <c r="BE280" i="2"/>
  <c r="BD280" i="2"/>
  <c r="R280" i="2"/>
  <c r="P280" i="2"/>
  <c r="N280" i="2"/>
  <c r="BG279" i="2"/>
  <c r="BF279" i="2"/>
  <c r="BE279" i="2"/>
  <c r="BD279" i="2"/>
  <c r="R279" i="2"/>
  <c r="P279" i="2"/>
  <c r="N279" i="2"/>
  <c r="BG278" i="2"/>
  <c r="BF278" i="2"/>
  <c r="BE278" i="2"/>
  <c r="BD278" i="2"/>
  <c r="R278" i="2"/>
  <c r="P278" i="2"/>
  <c r="N278" i="2"/>
  <c r="BG277" i="2"/>
  <c r="BF277" i="2"/>
  <c r="BE277" i="2"/>
  <c r="BD277" i="2"/>
  <c r="R277" i="2"/>
  <c r="P277" i="2"/>
  <c r="N277" i="2"/>
  <c r="BG276" i="2"/>
  <c r="BF276" i="2"/>
  <c r="BE276" i="2"/>
  <c r="BD276" i="2"/>
  <c r="R276" i="2"/>
  <c r="P276" i="2"/>
  <c r="N276" i="2"/>
  <c r="BG275" i="2"/>
  <c r="BF275" i="2"/>
  <c r="BE275" i="2"/>
  <c r="BD275" i="2"/>
  <c r="R275" i="2"/>
  <c r="P275" i="2"/>
  <c r="N275" i="2"/>
  <c r="BG274" i="2"/>
  <c r="BF274" i="2"/>
  <c r="BE274" i="2"/>
  <c r="BD274" i="2"/>
  <c r="R274" i="2"/>
  <c r="P274" i="2"/>
  <c r="N274" i="2"/>
  <c r="BG273" i="2"/>
  <c r="BF273" i="2"/>
  <c r="BE273" i="2"/>
  <c r="BD273" i="2"/>
  <c r="R273" i="2"/>
  <c r="P273" i="2"/>
  <c r="N273" i="2"/>
  <c r="BG272" i="2"/>
  <c r="BF272" i="2"/>
  <c r="BE272" i="2"/>
  <c r="BD272" i="2"/>
  <c r="R272" i="2"/>
  <c r="P272" i="2"/>
  <c r="N272" i="2"/>
  <c r="BG271" i="2"/>
  <c r="BF271" i="2"/>
  <c r="BE271" i="2"/>
  <c r="BD271" i="2"/>
  <c r="R271" i="2"/>
  <c r="P271" i="2"/>
  <c r="N271" i="2"/>
  <c r="BG270" i="2"/>
  <c r="BF270" i="2"/>
  <c r="BE270" i="2"/>
  <c r="BD270" i="2"/>
  <c r="R270" i="2"/>
  <c r="P270" i="2"/>
  <c r="N270" i="2"/>
  <c r="BG269" i="2"/>
  <c r="BF269" i="2"/>
  <c r="BE269" i="2"/>
  <c r="BD269" i="2"/>
  <c r="R269" i="2"/>
  <c r="P269" i="2"/>
  <c r="N269" i="2"/>
  <c r="BG268" i="2"/>
  <c r="BF268" i="2"/>
  <c r="BE268" i="2"/>
  <c r="BD268" i="2"/>
  <c r="R268" i="2"/>
  <c r="P268" i="2"/>
  <c r="N268" i="2"/>
  <c r="BG267" i="2"/>
  <c r="BF267" i="2"/>
  <c r="BE267" i="2"/>
  <c r="BD267" i="2"/>
  <c r="R267" i="2"/>
  <c r="P267" i="2"/>
  <c r="N267" i="2"/>
  <c r="BG266" i="2"/>
  <c r="BF266" i="2"/>
  <c r="BE266" i="2"/>
  <c r="BD266" i="2"/>
  <c r="R266" i="2"/>
  <c r="P266" i="2"/>
  <c r="N266" i="2"/>
  <c r="BG265" i="2"/>
  <c r="BF265" i="2"/>
  <c r="BE265" i="2"/>
  <c r="BD265" i="2"/>
  <c r="R265" i="2"/>
  <c r="P265" i="2"/>
  <c r="N265" i="2"/>
  <c r="BG264" i="2"/>
  <c r="BF264" i="2"/>
  <c r="BE264" i="2"/>
  <c r="BD264" i="2"/>
  <c r="R264" i="2"/>
  <c r="P264" i="2"/>
  <c r="N264" i="2"/>
  <c r="BG263" i="2"/>
  <c r="BF263" i="2"/>
  <c r="BE263" i="2"/>
  <c r="BD263" i="2"/>
  <c r="R263" i="2"/>
  <c r="P263" i="2"/>
  <c r="N263" i="2"/>
  <c r="BG262" i="2"/>
  <c r="BF262" i="2"/>
  <c r="BE262" i="2"/>
  <c r="BD262" i="2"/>
  <c r="R262" i="2"/>
  <c r="P262" i="2"/>
  <c r="N262" i="2"/>
  <c r="BG261" i="2"/>
  <c r="BF261" i="2"/>
  <c r="BE261" i="2"/>
  <c r="BD261" i="2"/>
  <c r="R261" i="2"/>
  <c r="P261" i="2"/>
  <c r="N261" i="2"/>
  <c r="BG260" i="2"/>
  <c r="BF260" i="2"/>
  <c r="BE260" i="2"/>
  <c r="BD260" i="2"/>
  <c r="R260" i="2"/>
  <c r="P260" i="2"/>
  <c r="N260" i="2"/>
  <c r="BG259" i="2"/>
  <c r="BF259" i="2"/>
  <c r="BE259" i="2"/>
  <c r="BD259" i="2"/>
  <c r="R259" i="2"/>
  <c r="P259" i="2"/>
  <c r="N259" i="2"/>
  <c r="BG258" i="2"/>
  <c r="BF258" i="2"/>
  <c r="BE258" i="2"/>
  <c r="BD258" i="2"/>
  <c r="R258" i="2"/>
  <c r="P258" i="2"/>
  <c r="N258" i="2"/>
  <c r="BG257" i="2"/>
  <c r="BF257" i="2"/>
  <c r="BE257" i="2"/>
  <c r="BD257" i="2"/>
  <c r="R257" i="2"/>
  <c r="P257" i="2"/>
  <c r="N257" i="2"/>
  <c r="BG256" i="2"/>
  <c r="BF256" i="2"/>
  <c r="BE256" i="2"/>
  <c r="BD256" i="2"/>
  <c r="R256" i="2"/>
  <c r="P256" i="2"/>
  <c r="N256" i="2"/>
  <c r="BG255" i="2"/>
  <c r="BF255" i="2"/>
  <c r="BE255" i="2"/>
  <c r="BD255" i="2"/>
  <c r="R255" i="2"/>
  <c r="P255" i="2"/>
  <c r="N255" i="2"/>
  <c r="BG254" i="2"/>
  <c r="BF254" i="2"/>
  <c r="BE254" i="2"/>
  <c r="BD254" i="2"/>
  <c r="R254" i="2"/>
  <c r="P254" i="2"/>
  <c r="N254" i="2"/>
  <c r="BG253" i="2"/>
  <c r="BF253" i="2"/>
  <c r="BE253" i="2"/>
  <c r="BD253" i="2"/>
  <c r="R253" i="2"/>
  <c r="P253" i="2"/>
  <c r="N253" i="2"/>
  <c r="BG252" i="2"/>
  <c r="BF252" i="2"/>
  <c r="BE252" i="2"/>
  <c r="BD252" i="2"/>
  <c r="R252" i="2"/>
  <c r="P252" i="2"/>
  <c r="N252" i="2"/>
  <c r="BG251" i="2"/>
  <c r="BF251" i="2"/>
  <c r="BE251" i="2"/>
  <c r="BD251" i="2"/>
  <c r="R251" i="2"/>
  <c r="P251" i="2"/>
  <c r="N251" i="2"/>
  <c r="BG250" i="2"/>
  <c r="BF250" i="2"/>
  <c r="BE250" i="2"/>
  <c r="BD250" i="2"/>
  <c r="R250" i="2"/>
  <c r="P250" i="2"/>
  <c r="N250" i="2"/>
  <c r="BG249" i="2"/>
  <c r="BF249" i="2"/>
  <c r="BE249" i="2"/>
  <c r="BD249" i="2"/>
  <c r="R249" i="2"/>
  <c r="P249" i="2"/>
  <c r="N249" i="2"/>
  <c r="BG248" i="2"/>
  <c r="BF248" i="2"/>
  <c r="BE248" i="2"/>
  <c r="BD248" i="2"/>
  <c r="R248" i="2"/>
  <c r="P248" i="2"/>
  <c r="N248" i="2"/>
  <c r="BG247" i="2"/>
  <c r="BF247" i="2"/>
  <c r="BE247" i="2"/>
  <c r="BD247" i="2"/>
  <c r="R247" i="2"/>
  <c r="P247" i="2"/>
  <c r="N247" i="2"/>
  <c r="BG246" i="2"/>
  <c r="BF246" i="2"/>
  <c r="BE246" i="2"/>
  <c r="BD246" i="2"/>
  <c r="R246" i="2"/>
  <c r="P246" i="2"/>
  <c r="N246" i="2"/>
  <c r="BG245" i="2"/>
  <c r="BF245" i="2"/>
  <c r="BE245" i="2"/>
  <c r="BD245" i="2"/>
  <c r="R245" i="2"/>
  <c r="P245" i="2"/>
  <c r="N245" i="2"/>
  <c r="BG244" i="2"/>
  <c r="BF244" i="2"/>
  <c r="BE244" i="2"/>
  <c r="BD244" i="2"/>
  <c r="R244" i="2"/>
  <c r="P244" i="2"/>
  <c r="N244" i="2"/>
  <c r="BG243" i="2"/>
  <c r="BF243" i="2"/>
  <c r="BE243" i="2"/>
  <c r="BD243" i="2"/>
  <c r="R243" i="2"/>
  <c r="P243" i="2"/>
  <c r="N243" i="2"/>
  <c r="BG242" i="2"/>
  <c r="BF242" i="2"/>
  <c r="BE242" i="2"/>
  <c r="BD242" i="2"/>
  <c r="R242" i="2"/>
  <c r="P242" i="2"/>
  <c r="N242" i="2"/>
  <c r="BG241" i="2"/>
  <c r="BF241" i="2"/>
  <c r="BE241" i="2"/>
  <c r="BD241" i="2"/>
  <c r="R241" i="2"/>
  <c r="P241" i="2"/>
  <c r="N241" i="2"/>
  <c r="BG240" i="2"/>
  <c r="BF240" i="2"/>
  <c r="BE240" i="2"/>
  <c r="BD240" i="2"/>
  <c r="R240" i="2"/>
  <c r="P240" i="2"/>
  <c r="N240" i="2"/>
  <c r="BG239" i="2"/>
  <c r="BF239" i="2"/>
  <c r="BE239" i="2"/>
  <c r="BD239" i="2"/>
  <c r="R239" i="2"/>
  <c r="P239" i="2"/>
  <c r="N239" i="2"/>
  <c r="BG238" i="2"/>
  <c r="BF238" i="2"/>
  <c r="BE238" i="2"/>
  <c r="BD238" i="2"/>
  <c r="R238" i="2"/>
  <c r="P238" i="2"/>
  <c r="N238" i="2"/>
  <c r="BG237" i="2"/>
  <c r="BF237" i="2"/>
  <c r="BE237" i="2"/>
  <c r="BD237" i="2"/>
  <c r="R237" i="2"/>
  <c r="P237" i="2"/>
  <c r="N237" i="2"/>
  <c r="BG236" i="2"/>
  <c r="BF236" i="2"/>
  <c r="BE236" i="2"/>
  <c r="BD236" i="2"/>
  <c r="R236" i="2"/>
  <c r="P236" i="2"/>
  <c r="N236" i="2"/>
  <c r="BG235" i="2"/>
  <c r="BF235" i="2"/>
  <c r="BE235" i="2"/>
  <c r="BD235" i="2"/>
  <c r="R235" i="2"/>
  <c r="P235" i="2"/>
  <c r="N235" i="2"/>
  <c r="BG234" i="2"/>
  <c r="BF234" i="2"/>
  <c r="BE234" i="2"/>
  <c r="BD234" i="2"/>
  <c r="R234" i="2"/>
  <c r="P234" i="2"/>
  <c r="N234" i="2"/>
  <c r="BG233" i="2"/>
  <c r="BF233" i="2"/>
  <c r="BE233" i="2"/>
  <c r="BD233" i="2"/>
  <c r="R233" i="2"/>
  <c r="P233" i="2"/>
  <c r="N233" i="2"/>
  <c r="BG232" i="2"/>
  <c r="BF232" i="2"/>
  <c r="BE232" i="2"/>
  <c r="BD232" i="2"/>
  <c r="R232" i="2"/>
  <c r="P232" i="2"/>
  <c r="N232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9" i="2"/>
  <c r="BF229" i="2"/>
  <c r="BE229" i="2"/>
  <c r="BD229" i="2"/>
  <c r="R229" i="2"/>
  <c r="P229" i="2"/>
  <c r="N229" i="2"/>
  <c r="BG228" i="2"/>
  <c r="BF228" i="2"/>
  <c r="BE228" i="2"/>
  <c r="BD228" i="2"/>
  <c r="R228" i="2"/>
  <c r="P228" i="2"/>
  <c r="N228" i="2"/>
  <c r="BG227" i="2"/>
  <c r="BF227" i="2"/>
  <c r="BE227" i="2"/>
  <c r="BD227" i="2"/>
  <c r="R227" i="2"/>
  <c r="P227" i="2"/>
  <c r="N227" i="2"/>
  <c r="BG226" i="2"/>
  <c r="BF226" i="2"/>
  <c r="BE226" i="2"/>
  <c r="BD226" i="2"/>
  <c r="R226" i="2"/>
  <c r="P226" i="2"/>
  <c r="N226" i="2"/>
  <c r="BG225" i="2"/>
  <c r="BF225" i="2"/>
  <c r="BE225" i="2"/>
  <c r="BD225" i="2"/>
  <c r="R225" i="2"/>
  <c r="P225" i="2"/>
  <c r="N225" i="2"/>
  <c r="BG224" i="2"/>
  <c r="BF224" i="2"/>
  <c r="BE224" i="2"/>
  <c r="BD224" i="2"/>
  <c r="R224" i="2"/>
  <c r="P224" i="2"/>
  <c r="N224" i="2"/>
  <c r="BG223" i="2"/>
  <c r="BF223" i="2"/>
  <c r="BE223" i="2"/>
  <c r="BD223" i="2"/>
  <c r="R223" i="2"/>
  <c r="P223" i="2"/>
  <c r="N223" i="2"/>
  <c r="BG222" i="2"/>
  <c r="BF222" i="2"/>
  <c r="BE222" i="2"/>
  <c r="BD222" i="2"/>
  <c r="R222" i="2"/>
  <c r="P222" i="2"/>
  <c r="N222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6" i="2"/>
  <c r="BF136" i="2"/>
  <c r="BE136" i="2"/>
  <c r="BD136" i="2"/>
  <c r="R136" i="2"/>
  <c r="P136" i="2"/>
  <c r="N136" i="2"/>
  <c r="BG134" i="2"/>
  <c r="BF134" i="2"/>
  <c r="BE134" i="2"/>
  <c r="BD134" i="2"/>
  <c r="R134" i="2"/>
  <c r="P134" i="2"/>
  <c r="N134" i="2"/>
  <c r="BG132" i="2"/>
  <c r="BF132" i="2"/>
  <c r="BE132" i="2"/>
  <c r="BD132" i="2"/>
  <c r="R132" i="2"/>
  <c r="P132" i="2"/>
  <c r="N132" i="2"/>
  <c r="BG130" i="2"/>
  <c r="BF130" i="2"/>
  <c r="BE130" i="2"/>
  <c r="BD130" i="2"/>
  <c r="R130" i="2"/>
  <c r="P130" i="2"/>
  <c r="N130" i="2"/>
  <c r="BG128" i="2"/>
  <c r="BF128" i="2"/>
  <c r="BE128" i="2"/>
  <c r="BD128" i="2"/>
  <c r="R128" i="2"/>
  <c r="P128" i="2"/>
  <c r="N128" i="2"/>
  <c r="BG126" i="2"/>
  <c r="BF126" i="2"/>
  <c r="BE126" i="2"/>
  <c r="BD126" i="2"/>
  <c r="R126" i="2"/>
  <c r="P126" i="2"/>
  <c r="N126" i="2"/>
  <c r="BG124" i="2"/>
  <c r="BF124" i="2"/>
  <c r="BE124" i="2"/>
  <c r="BD124" i="2"/>
  <c r="R124" i="2"/>
  <c r="P124" i="2"/>
  <c r="N124" i="2"/>
  <c r="BG122" i="2"/>
  <c r="BF122" i="2"/>
  <c r="BE122" i="2"/>
  <c r="BD122" i="2"/>
  <c r="R122" i="2"/>
  <c r="P122" i="2"/>
  <c r="N122" i="2"/>
  <c r="BG120" i="2"/>
  <c r="BF120" i="2"/>
  <c r="BE120" i="2"/>
  <c r="BD120" i="2"/>
  <c r="R120" i="2"/>
  <c r="P120" i="2"/>
  <c r="N120" i="2"/>
  <c r="F114" i="2"/>
  <c r="F112" i="2"/>
  <c r="E110" i="2"/>
  <c r="F89" i="2"/>
  <c r="F87" i="2"/>
  <c r="E85" i="2"/>
  <c r="E16" i="2"/>
  <c r="F115" i="2" s="1"/>
  <c r="L90" i="1"/>
  <c r="AM90" i="1"/>
  <c r="AM89" i="1"/>
  <c r="L89" i="1"/>
  <c r="AM87" i="1"/>
  <c r="L87" i="1"/>
  <c r="L85" i="1"/>
  <c r="L84" i="1"/>
  <c r="BI318" i="2"/>
  <c r="BI279" i="2"/>
  <c r="BI195" i="2"/>
  <c r="BI315" i="2"/>
  <c r="BI183" i="2"/>
  <c r="BI132" i="2"/>
  <c r="BI247" i="2"/>
  <c r="BI406" i="2"/>
  <c r="BI243" i="2"/>
  <c r="BI217" i="2"/>
  <c r="BI171" i="2"/>
  <c r="BI324" i="2"/>
  <c r="BI285" i="2"/>
  <c r="BI188" i="2"/>
  <c r="BI309" i="2"/>
  <c r="BI356" i="2"/>
  <c r="BI275" i="2"/>
  <c r="BI231" i="2"/>
  <c r="BI336" i="2"/>
  <c r="BI128" i="2"/>
  <c r="BI377" i="2"/>
  <c r="BI286" i="2"/>
  <c r="BI180" i="2"/>
  <c r="BI326" i="2"/>
  <c r="BI241" i="2"/>
  <c r="BI293" i="2"/>
  <c r="BI359" i="2"/>
  <c r="BI313" i="2"/>
  <c r="BI260" i="2"/>
  <c r="BI354" i="2"/>
  <c r="BI272" i="2"/>
  <c r="BI146" i="2"/>
  <c r="BI344" i="2"/>
  <c r="BI227" i="2"/>
  <c r="BI184" i="2"/>
  <c r="BI154" i="2"/>
  <c r="BI258" i="2"/>
  <c r="BI367" i="2"/>
  <c r="BI233" i="2"/>
  <c r="BI402" i="2"/>
  <c r="BI305" i="2"/>
  <c r="BI229" i="2"/>
  <c r="BI150" i="2"/>
  <c r="BI208" i="2"/>
  <c r="BI281" i="2"/>
  <c r="BI257" i="2"/>
  <c r="BI173" i="2"/>
  <c r="BI130" i="2"/>
  <c r="BI302" i="2"/>
  <c r="BI139" i="2"/>
  <c r="BI327" i="2"/>
  <c r="BI268" i="2"/>
  <c r="BI126" i="2"/>
  <c r="BI380" i="2"/>
  <c r="BI298" i="2"/>
  <c r="BI222" i="2"/>
  <c r="BI343" i="2"/>
  <c r="BI266" i="2"/>
  <c r="BI382" i="2"/>
  <c r="BI198" i="2"/>
  <c r="BI379" i="2"/>
  <c r="BI346" i="2"/>
  <c r="BI172" i="2"/>
  <c r="BI120" i="2"/>
  <c r="BI186" i="2"/>
  <c r="BI409" i="2"/>
  <c r="BI369" i="2"/>
  <c r="BI291" i="2"/>
  <c r="BI197" i="2"/>
  <c r="BI160" i="2"/>
  <c r="BI388" i="2"/>
  <c r="BI361" i="2"/>
  <c r="BI319" i="2"/>
  <c r="BI314" i="2"/>
  <c r="BI288" i="2"/>
  <c r="BI365" i="2"/>
  <c r="BI330" i="2"/>
  <c r="BI310" i="2"/>
  <c r="BI299" i="2"/>
  <c r="BI341" i="2"/>
  <c r="BI306" i="2"/>
  <c r="BI192" i="2"/>
  <c r="BI142" i="2"/>
  <c r="BI342" i="2"/>
  <c r="BI274" i="2"/>
  <c r="BI252" i="2"/>
  <c r="BI230" i="2"/>
  <c r="BI193" i="2"/>
  <c r="BI181" i="2"/>
  <c r="BI165" i="2"/>
  <c r="BI151" i="2"/>
  <c r="BI345" i="2"/>
  <c r="BI317" i="2"/>
  <c r="BI277" i="2"/>
  <c r="BI368" i="2"/>
  <c r="BI211" i="2"/>
  <c r="BI178" i="2"/>
  <c r="BI381" i="2"/>
  <c r="BI329" i="2"/>
  <c r="BI292" i="2"/>
  <c r="BI263" i="2"/>
  <c r="BI226" i="2"/>
  <c r="BI334" i="2"/>
  <c r="BI223" i="2"/>
  <c r="BI214" i="2"/>
  <c r="BI141" i="2"/>
  <c r="BI190" i="2"/>
  <c r="BI164" i="2"/>
  <c r="BI144" i="2"/>
  <c r="BI390" i="2"/>
  <c r="BI348" i="2"/>
  <c r="BI307" i="2"/>
  <c r="BI201" i="2"/>
  <c r="BI194" i="2"/>
  <c r="BI152" i="2"/>
  <c r="BI399" i="2"/>
  <c r="BI352" i="2"/>
  <c r="BI358" i="2"/>
  <c r="BI322" i="2"/>
  <c r="BI276" i="2"/>
  <c r="BI149" i="2"/>
  <c r="BI353" i="2"/>
  <c r="BI301" i="2"/>
  <c r="BI269" i="2"/>
  <c r="BI364" i="2"/>
  <c r="BI323" i="2"/>
  <c r="BI265" i="2"/>
  <c r="BI244" i="2"/>
  <c r="BI308" i="2"/>
  <c r="BI289" i="2"/>
  <c r="BI253" i="2"/>
  <c r="BI218" i="2"/>
  <c r="BI199" i="2"/>
  <c r="BI175" i="2"/>
  <c r="BI234" i="2"/>
  <c r="BI124" i="2"/>
  <c r="BI200" i="2"/>
  <c r="BI177" i="2"/>
  <c r="BI156" i="2"/>
  <c r="BI331" i="2"/>
  <c r="BI238" i="2"/>
  <c r="BI391" i="2"/>
  <c r="BI384" i="2"/>
  <c r="BI246" i="2"/>
  <c r="BI221" i="2"/>
  <c r="BI210" i="2"/>
  <c r="BI161" i="2"/>
  <c r="BI157" i="2"/>
  <c r="BI140" i="2"/>
  <c r="BI389" i="2"/>
  <c r="BI366" i="2"/>
  <c r="BI290" i="2"/>
  <c r="BI278" i="2"/>
  <c r="BI216" i="2"/>
  <c r="BI206" i="2"/>
  <c r="BI209" i="2"/>
  <c r="BI185" i="2"/>
  <c r="BI256" i="2"/>
  <c r="BI134" i="2"/>
  <c r="BI363" i="2"/>
  <c r="BI297" i="2"/>
  <c r="BI264" i="2"/>
  <c r="BI228" i="2"/>
  <c r="BI273" i="2"/>
  <c r="BI219" i="2"/>
  <c r="BI355" i="2"/>
  <c r="BI254" i="2"/>
  <c r="BI240" i="2"/>
  <c r="BI225" i="2"/>
  <c r="BI203" i="2"/>
  <c r="BI169" i="2"/>
  <c r="BI158" i="2"/>
  <c r="BI387" i="2"/>
  <c r="BI282" i="2"/>
  <c r="BI259" i="2"/>
  <c r="BI237" i="2"/>
  <c r="BI373" i="2"/>
  <c r="BI328" i="2"/>
  <c r="BI280" i="2"/>
  <c r="BI179" i="2"/>
  <c r="BI251" i="2"/>
  <c r="BI236" i="2"/>
  <c r="BI196" i="2"/>
  <c r="BI174" i="2"/>
  <c r="BI400" i="2"/>
  <c r="BI378" i="2"/>
  <c r="BI339" i="2"/>
  <c r="BI303" i="2"/>
  <c r="BI395" i="2"/>
  <c r="BI283" i="2"/>
  <c r="BI166" i="2"/>
  <c r="BI350" i="2"/>
  <c r="BI170" i="2"/>
  <c r="BI374" i="2"/>
  <c r="BI321" i="2"/>
  <c r="BI347" i="2"/>
  <c r="BI147" i="2"/>
  <c r="BI271" i="2"/>
  <c r="BI212" i="2"/>
  <c r="BI357" i="2"/>
  <c r="BI284" i="2"/>
  <c r="BI362" i="2"/>
  <c r="BI311" i="2"/>
  <c r="BI235" i="2"/>
  <c r="BI261" i="2"/>
  <c r="BI189" i="2"/>
  <c r="BI250" i="2"/>
  <c r="BI191" i="2"/>
  <c r="BI287" i="2"/>
  <c r="BI162" i="2"/>
  <c r="BI393" i="2"/>
  <c r="BI187" i="2"/>
  <c r="BI340" i="2"/>
  <c r="BI320" i="2"/>
  <c r="BI294" i="2"/>
  <c r="BI372" i="2"/>
  <c r="BI270" i="2"/>
  <c r="BI255" i="2"/>
  <c r="BI325" i="2"/>
  <c r="BI232" i="2"/>
  <c r="BI153" i="2"/>
  <c r="BI122" i="2"/>
  <c r="BI245" i="2"/>
  <c r="BI167" i="2"/>
  <c r="BI155" i="2"/>
  <c r="BI376" i="2"/>
  <c r="BI335" i="2"/>
  <c r="BI267" i="2"/>
  <c r="BI375" i="2"/>
  <c r="BI215" i="2"/>
  <c r="BI145" i="2"/>
  <c r="BI386" i="2"/>
  <c r="BI370" i="2"/>
  <c r="BI351" i="2"/>
  <c r="BI262" i="2"/>
  <c r="BI397" i="2"/>
  <c r="BI242" i="2"/>
  <c r="BI207" i="2"/>
  <c r="BI168" i="2"/>
  <c r="BI136" i="2"/>
  <c r="BI408" i="2"/>
  <c r="BI349" i="2"/>
  <c r="BI333" i="2"/>
  <c r="BI296" i="2"/>
  <c r="BI176" i="2"/>
  <c r="BI404" i="2"/>
  <c r="BI385" i="2"/>
  <c r="BI337" i="2"/>
  <c r="BI304" i="2"/>
  <c r="AS94" i="1"/>
  <c r="BI316" i="2"/>
  <c r="BI163" i="2"/>
  <c r="BI383" i="2"/>
  <c r="BI300" i="2"/>
  <c r="BI360" i="2"/>
  <c r="BI148" i="2"/>
  <c r="BI312" i="2"/>
  <c r="BI224" i="2"/>
  <c r="BI143" i="2"/>
  <c r="BI332" i="2"/>
  <c r="BI182" i="2"/>
  <c r="BI338" i="2"/>
  <c r="BI248" i="2"/>
  <c r="BI239" i="2"/>
  <c r="BI204" i="2"/>
  <c r="BI202" i="2"/>
  <c r="BI159" i="2"/>
  <c r="BI220" i="2"/>
  <c r="BI205" i="2"/>
  <c r="BI295" i="2"/>
  <c r="BI249" i="2"/>
  <c r="F90" i="2" l="1"/>
  <c r="P119" i="2"/>
  <c r="P371" i="2"/>
  <c r="R119" i="2"/>
  <c r="R371" i="2"/>
  <c r="N392" i="2"/>
  <c r="P138" i="2"/>
  <c r="P392" i="2"/>
  <c r="BI138" i="2"/>
  <c r="R392" i="2"/>
  <c r="BI392" i="2"/>
  <c r="N119" i="2"/>
  <c r="BI371" i="2"/>
  <c r="BI407" i="2"/>
  <c r="R138" i="2"/>
  <c r="N407" i="2"/>
  <c r="BI119" i="2"/>
  <c r="N371" i="2"/>
  <c r="P407" i="2"/>
  <c r="N138" i="2"/>
  <c r="R407" i="2"/>
  <c r="BC128" i="2"/>
  <c r="BC136" i="2"/>
  <c r="BC139" i="2"/>
  <c r="BC142" i="2"/>
  <c r="BC145" i="2"/>
  <c r="BC153" i="2"/>
  <c r="BC168" i="2"/>
  <c r="BC186" i="2"/>
  <c r="BC189" i="2"/>
  <c r="BC191" i="2"/>
  <c r="BC199" i="2"/>
  <c r="BC202" i="2"/>
  <c r="BC207" i="2"/>
  <c r="BC223" i="2"/>
  <c r="BC231" i="2"/>
  <c r="BC261" i="2"/>
  <c r="BC263" i="2"/>
  <c r="BC267" i="2"/>
  <c r="BC270" i="2"/>
  <c r="BC278" i="2"/>
  <c r="BC290" i="2"/>
  <c r="BC298" i="2"/>
  <c r="BC311" i="2"/>
  <c r="BC326" i="2"/>
  <c r="BC331" i="2"/>
  <c r="BC332" i="2"/>
  <c r="BC350" i="2"/>
  <c r="BC359" i="2"/>
  <c r="BC360" i="2"/>
  <c r="BC363" i="2"/>
  <c r="BC366" i="2"/>
  <c r="BC122" i="2"/>
  <c r="BC130" i="2"/>
  <c r="BC146" i="2"/>
  <c r="BC150" i="2"/>
  <c r="BC164" i="2"/>
  <c r="BC165" i="2"/>
  <c r="BC175" i="2"/>
  <c r="BC181" i="2"/>
  <c r="BC188" i="2"/>
  <c r="BC197" i="2"/>
  <c r="BC200" i="2"/>
  <c r="BC214" i="2"/>
  <c r="BC216" i="2"/>
  <c r="BC222" i="2"/>
  <c r="BC237" i="2"/>
  <c r="BC243" i="2"/>
  <c r="BC247" i="2"/>
  <c r="BC249" i="2"/>
  <c r="BC264" i="2"/>
  <c r="BC265" i="2"/>
  <c r="BC269" i="2"/>
  <c r="BC274" i="2"/>
  <c r="BC275" i="2"/>
  <c r="BC277" i="2"/>
  <c r="BC288" i="2"/>
  <c r="BC293" i="2"/>
  <c r="BC299" i="2"/>
  <c r="BC316" i="2"/>
  <c r="BC319" i="2"/>
  <c r="BC320" i="2"/>
  <c r="BC322" i="2"/>
  <c r="BC323" i="2"/>
  <c r="BC325" i="2"/>
  <c r="BC339" i="2"/>
  <c r="BC344" i="2"/>
  <c r="BC345" i="2"/>
  <c r="BC358" i="2"/>
  <c r="BC374" i="2"/>
  <c r="BC379" i="2"/>
  <c r="BC382" i="2"/>
  <c r="BC390" i="2"/>
  <c r="BC397" i="2"/>
  <c r="BC400" i="2"/>
  <c r="BC402" i="2"/>
  <c r="BC126" i="2"/>
  <c r="BC144" i="2"/>
  <c r="BC147" i="2"/>
  <c r="BC148" i="2"/>
  <c r="BC176" i="2"/>
  <c r="BC177" i="2"/>
  <c r="BC193" i="2"/>
  <c r="BC196" i="2"/>
  <c r="BC204" i="2"/>
  <c r="BC208" i="2"/>
  <c r="BC212" i="2"/>
  <c r="BC215" i="2"/>
  <c r="BC217" i="2"/>
  <c r="BC218" i="2"/>
  <c r="BC219" i="2"/>
  <c r="BC256" i="2"/>
  <c r="BC260" i="2"/>
  <c r="BC289" i="2"/>
  <c r="BC314" i="2"/>
  <c r="BC337" i="2"/>
  <c r="BC342" i="2"/>
  <c r="BC343" i="2"/>
  <c r="BC347" i="2"/>
  <c r="BC367" i="2"/>
  <c r="BC368" i="2"/>
  <c r="BC381" i="2"/>
  <c r="BC389" i="2"/>
  <c r="BC391" i="2"/>
  <c r="BC393" i="2"/>
  <c r="BC395" i="2"/>
  <c r="BC399" i="2"/>
  <c r="BC124" i="2"/>
  <c r="BC155" i="2"/>
  <c r="BC160" i="2"/>
  <c r="BC161" i="2"/>
  <c r="BC167" i="2"/>
  <c r="BC172" i="2"/>
  <c r="BC198" i="2"/>
  <c r="BC201" i="2"/>
  <c r="BC209" i="2"/>
  <c r="BC210" i="2"/>
  <c r="BC220" i="2"/>
  <c r="BC225" i="2"/>
  <c r="BC233" i="2"/>
  <c r="BC235" i="2"/>
  <c r="BC239" i="2"/>
  <c r="BC242" i="2"/>
  <c r="BC328" i="2"/>
  <c r="BC329" i="2"/>
  <c r="BC340" i="2"/>
  <c r="BC348" i="2"/>
  <c r="BC353" i="2"/>
  <c r="BC170" i="2"/>
  <c r="BC178" i="2"/>
  <c r="BC184" i="2"/>
  <c r="BC185" i="2"/>
  <c r="BC194" i="2"/>
  <c r="BC195" i="2"/>
  <c r="BC206" i="2"/>
  <c r="BC211" i="2"/>
  <c r="BC226" i="2"/>
  <c r="BC228" i="2"/>
  <c r="BC230" i="2"/>
  <c r="BC238" i="2"/>
  <c r="BC248" i="2"/>
  <c r="BC250" i="2"/>
  <c r="BC253" i="2"/>
  <c r="BC257" i="2"/>
  <c r="BC268" i="2"/>
  <c r="BC271" i="2"/>
  <c r="BC276" i="2"/>
  <c r="BC292" i="2"/>
  <c r="BC294" i="2"/>
  <c r="BC296" i="2"/>
  <c r="BC297" i="2"/>
  <c r="BC302" i="2"/>
  <c r="BC303" i="2"/>
  <c r="BC308" i="2"/>
  <c r="BC335" i="2"/>
  <c r="BC349" i="2"/>
  <c r="BC376" i="2"/>
  <c r="BC404" i="2"/>
  <c r="BC406" i="2"/>
  <c r="BC408" i="2"/>
  <c r="BC409" i="2"/>
  <c r="BC120" i="2"/>
  <c r="BC134" i="2"/>
  <c r="BC143" i="2"/>
  <c r="BC162" i="2"/>
  <c r="BC174" i="2"/>
  <c r="BC187" i="2"/>
  <c r="BC224" i="2"/>
  <c r="BC240" i="2"/>
  <c r="BC259" i="2"/>
  <c r="BC284" i="2"/>
  <c r="BC307" i="2"/>
  <c r="BC313" i="2"/>
  <c r="BC333" i="2"/>
  <c r="BC334" i="2"/>
  <c r="BC352" i="2"/>
  <c r="BC355" i="2"/>
  <c r="BC140" i="2"/>
  <c r="BC141" i="2"/>
  <c r="BC149" i="2"/>
  <c r="BC151" i="2"/>
  <c r="BC154" i="2"/>
  <c r="BC166" i="2"/>
  <c r="BC179" i="2"/>
  <c r="BC205" i="2"/>
  <c r="BC227" i="2"/>
  <c r="BC244" i="2"/>
  <c r="BC251" i="2"/>
  <c r="BC252" i="2"/>
  <c r="BC372" i="2"/>
  <c r="BC387" i="2"/>
  <c r="BC236" i="2"/>
  <c r="BC255" i="2"/>
  <c r="BC272" i="2"/>
  <c r="BC273" i="2"/>
  <c r="BC279" i="2"/>
  <c r="BC280" i="2"/>
  <c r="BC283" i="2"/>
  <c r="BC286" i="2"/>
  <c r="BC287" i="2"/>
  <c r="BC330" i="2"/>
  <c r="BC338" i="2"/>
  <c r="BC341" i="2"/>
  <c r="BC354" i="2"/>
  <c r="BC364" i="2"/>
  <c r="BC365" i="2"/>
  <c r="BC369" i="2"/>
  <c r="BC373" i="2"/>
  <c r="BC380" i="2"/>
  <c r="BC384" i="2"/>
  <c r="BC385" i="2"/>
  <c r="BC386" i="2"/>
  <c r="BC157" i="2"/>
  <c r="BC163" i="2"/>
  <c r="BC171" i="2"/>
  <c r="BC180" i="2"/>
  <c r="BC182" i="2"/>
  <c r="BC183" i="2"/>
  <c r="BC192" i="2"/>
  <c r="BC221" i="2"/>
  <c r="BC241" i="2"/>
  <c r="BC262" i="2"/>
  <c r="BC291" i="2"/>
  <c r="BC309" i="2"/>
  <c r="BC310" i="2"/>
  <c r="BC336" i="2"/>
  <c r="BC346" i="2"/>
  <c r="BC388" i="2"/>
  <c r="BC132" i="2"/>
  <c r="BC159" i="2"/>
  <c r="BC169" i="2"/>
  <c r="BC173" i="2"/>
  <c r="BC190" i="2"/>
  <c r="BC203" i="2"/>
  <c r="BC234" i="2"/>
  <c r="BC246" i="2"/>
  <c r="BC281" i="2"/>
  <c r="BC295" i="2"/>
  <c r="BC300" i="2"/>
  <c r="BC357" i="2"/>
  <c r="BC362" i="2"/>
  <c r="BC370" i="2"/>
  <c r="BC152" i="2"/>
  <c r="BC156" i="2"/>
  <c r="BC158" i="2"/>
  <c r="BC229" i="2"/>
  <c r="BC232" i="2"/>
  <c r="BC245" i="2"/>
  <c r="BC254" i="2"/>
  <c r="BC258" i="2"/>
  <c r="BC266" i="2"/>
  <c r="BC282" i="2"/>
  <c r="BC301" i="2"/>
  <c r="BC304" i="2"/>
  <c r="BC312" i="2"/>
  <c r="BC315" i="2"/>
  <c r="BC318" i="2"/>
  <c r="BC324" i="2"/>
  <c r="BC327" i="2"/>
  <c r="BC351" i="2"/>
  <c r="BC361" i="2"/>
  <c r="BC375" i="2"/>
  <c r="BC377" i="2"/>
  <c r="BC378" i="2"/>
  <c r="BC383" i="2"/>
  <c r="BC285" i="2"/>
  <c r="BC305" i="2"/>
  <c r="BC306" i="2"/>
  <c r="BC317" i="2"/>
  <c r="BC321" i="2"/>
  <c r="BC356" i="2"/>
  <c r="F32" i="2"/>
  <c r="BA95" i="1" s="1"/>
  <c r="BA94" i="1" s="1"/>
  <c r="AW94" i="1" s="1"/>
  <c r="AK30" i="1" s="1"/>
  <c r="F34" i="2"/>
  <c r="BC95" i="1" s="1"/>
  <c r="BC94" i="1" s="1"/>
  <c r="W32" i="1" s="1"/>
  <c r="F33" i="2"/>
  <c r="BB95" i="1" s="1"/>
  <c r="BB94" i="1" s="1"/>
  <c r="W31" i="1" s="1"/>
  <c r="F35" i="2"/>
  <c r="BD95" i="1" s="1"/>
  <c r="BD94" i="1" s="1"/>
  <c r="W33" i="1" s="1"/>
  <c r="AW95" i="1"/>
  <c r="P137" i="2" l="1"/>
  <c r="P118" i="2" s="1"/>
  <c r="R137" i="2"/>
  <c r="R118" i="2" s="1"/>
  <c r="N137" i="2"/>
  <c r="N118" i="2" s="1"/>
  <c r="AU95" i="1" s="1"/>
  <c r="AU94" i="1" s="1"/>
  <c r="BI137" i="2"/>
  <c r="AX94" i="1"/>
  <c r="F31" i="2"/>
  <c r="AZ95" i="1" s="1"/>
  <c r="AZ94" i="1" s="1"/>
  <c r="W29" i="1" s="1"/>
  <c r="W30" i="1"/>
  <c r="AY94" i="1"/>
  <c r="AV95" i="1"/>
  <c r="AT95" i="1" s="1"/>
  <c r="BI118" i="2" l="1"/>
  <c r="AV94" i="1"/>
  <c r="AK29" i="1" s="1"/>
  <c r="AG95" i="1" l="1"/>
  <c r="AG94" i="1" s="1"/>
  <c r="AK26" i="1" s="1"/>
  <c r="AT94" i="1"/>
  <c r="AN94" i="1" l="1"/>
  <c r="AN95" i="1"/>
  <c r="AK35" i="1"/>
</calcChain>
</file>

<file path=xl/sharedStrings.xml><?xml version="1.0" encoding="utf-8"?>
<sst xmlns="http://schemas.openxmlformats.org/spreadsheetml/2006/main" count="4387" uniqueCount="1226">
  <si>
    <t>Export Komplet</t>
  </si>
  <si>
    <t/>
  </si>
  <si>
    <t>2.0</t>
  </si>
  <si>
    <t>ZAMOK</t>
  </si>
  <si>
    <t>False</t>
  </si>
  <si>
    <t>{c9861b55-681a-4ad0-bcf0-5be3095714ed}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</si>
  <si>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</si>
  <si>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</si>
  <si>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</si>
  <si>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</si>
  <si>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</si>
  <si>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</si>
  <si>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</si>
  <si>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</si>
  <si>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</si>
  <si>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</si>
  <si>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</si>
  <si>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Pravidelné prohlídky, revize, vyproštění osob a opravy osobních a nákladních výtahů a plošin v obvodu OŘ PHA 2025-2026</t>
  </si>
  <si>
    <t>KSO:</t>
  </si>
  <si>
    <t>CC-CZ:</t>
  </si>
  <si>
    <t>Místo:</t>
  </si>
  <si>
    <t>obvod OŘ Praha</t>
  </si>
  <si>
    <t>Datum:</t>
  </si>
  <si>
    <t>9. 9. 2025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</si>
  <si>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</si>
  <si>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</si>
  <si>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</si>
  <si>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</si>
  <si>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</si>
  <si>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</si>
  <si>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</si>
  <si>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</si>
  <si>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</si>
  <si>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</si>
  <si>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</si>
  <si>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</si>
  <si>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</si>
  <si>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</si>
  <si>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</si>
  <si>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</si>
  <si>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</si>
  <si>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</si>
  <si>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</si>
  <si>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</si>
  <si>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</si>
  <si>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</si>
  <si>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</si>
  <si>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</si>
  <si>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</si>
  <si>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</si>
  <si>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</si>
  <si>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</si>
  <si>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</si>
  <si>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</si>
  <si>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</si>
  <si>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</si>
  <si>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</si>
  <si>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</si>
  <si>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</si>
  <si>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</si>
  <si>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</si>
  <si>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</si>
  <si>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</si>
  <si>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</si>
  <si>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</si>
  <si>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</si>
  <si>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</si>
  <si>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</si>
  <si>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</si>
  <si>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</si>
  <si>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</si>
  <si>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</si>
  <si>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</si>
  <si>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</si>
  <si>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</si>
  <si>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</si>
  <si>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</si>
  <si>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</si>
  <si>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</si>
  <si>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</si>
  <si>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</si>
  <si>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</si>
  <si>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</si>
  <si>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</si>
  <si>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</si>
  <si>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</si>
  <si>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</si>
  <si>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</si>
  <si>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</si>
  <si>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</si>
  <si>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</si>
  <si>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001 - Pravidelná servisní údržba, vyproštění osob, prohlídky a revize výtahů/plošin</t>
  </si>
  <si>
    <t>002 - Opravy výtahů a plošin</t>
  </si>
  <si>
    <t xml:space="preserve">    MAT - Materiál výtahy</t>
  </si>
  <si>
    <t xml:space="preserve">    MAT - P - Materiál plošiny</t>
  </si>
  <si>
    <t xml:space="preserve">    02 - Výjezdy, práce a zkoušky</t>
  </si>
  <si>
    <t xml:space="preserve">    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</si>
  <si>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</si>
  <si>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</si>
  <si>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</si>
  <si>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</si>
  <si>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</si>
  <si>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</si>
  <si>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</si>
  <si>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</si>
  <si>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</si>
  <si>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</si>
  <si>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001</t>
  </si>
  <si>
    <t>Pravidelná servisní údržba, vyproštění osob, prohlídky a revize výtahů/plošin</t>
  </si>
  <si>
    <t>ROZPOCET</t>
  </si>
  <si>
    <t>K</t>
  </si>
  <si>
    <t>REV1</t>
  </si>
  <si>
    <t>Pravidelná údržba čtvrtletní výtahu/plošiny včetně dopravy na místo a vyhotovení protokolu o provedení</t>
  </si>
  <si>
    <t>kus</t>
  </si>
  <si>
    <t>4</t>
  </si>
  <si>
    <t>-528446442</t>
  </si>
  <si>
    <t>P</t>
  </si>
  <si>
    <t>Poznámka k položce:_x000D_
Jedná se o pravidelnou kontrolu a údržbu dle požadavků výrobce jednotlivých zařízení, zejména:_x000D_
_x000D_
1) Pravidelná kontrola zařízení výtahu/plošiny zahrnující kontroly odchylek provozních parametrů, seřízení v tolerancích povolených příslušnými normami nebo pokyny výrobce, přezkoušení funkce zařízení, mazání apod._x000D_
_x000D_
2) Pravidelné posuzování opotřebení částí výtahových zařízení/plošin a technického stavu s doporučením rozsahu preventivních oprav_x000D_
_x000D_
3) Bezpečností kontroly funkcí a provozu výtahových zařízení/plošin dle technických požadavků a předpisů výrobce_x000D_
_x000D_
4) Kontrola funkčnosti dorozumívacího zařízení umístěného v kabině výtahu/na plošině_x000D_
_x000D_
5) Čištění strojovny, šachetní prohlubně a stropu výtahové klece od provozních nečistot, pokud zařízení má samostatnou strojovnu</t>
  </si>
  <si>
    <t>REV2</t>
  </si>
  <si>
    <t>Pravidelná 14 denní prohlídka výtahu/plošiny včetně dopravy na místo a vyhotovení protokolu o provedení</t>
  </si>
  <si>
    <t>-1816669529</t>
  </si>
  <si>
    <t>Poznámka k položce:_x000D_
Jedná se o pravidelnou kontrolu a údržbu dle požadavků výrobce jednotlivých zařízení, zejména:_x000D_
_x000D_
Výtahy:_x000D_
- Dle ČSN 27 4002 1996 Provoz a servis výtahů a návod výrobce._x000D_
- Stav ohrazení výtahové šachty a klece z dostupných míst. _x000D_
- Funkci šachetních dveří a dveřních uzávěrek, zda se klec nerozjede při neuzavřených šachetních dveřích a nelze-li šachetní dveře otevřít, nestojí-li za nimi klec výtahu._x000D_
- Funkci dveří klece nebo světelné clony, je-li použita. _x000D_
- Funkci ovladačových kombinací ve stanicích a v kleci. _x000D_
- Správné zastavení klece, otevření a zavření šachetních a klecových dveří ve stanici._x000D_
- Funkčtnost osvětlení nástupiště (nákladiště), klece výtahu a strojovny včetně přístupů. _x000D_
- Řádné uzamčení strojovny a prostorů pro kladky a uzavření výtahového rozvaděče. _x000D_
- Těsnost převodových skříní. _x000D_
- Správnou funkci nouzového signálu,ovladače STOP v kleci,je-li použit, případně polohové signalizace. _x000D_
- Čistotu a pořádek na nástupištích (nákladištích), v kleci výtahu ve strojovně a v prohlubni výtahu. _x000D_
- Vizuální stav výtahových částí ve strojovně._x000D_
_x000D_
Plošiny:_x000D_
- Celkový stav zařízení, nájezdové plošiny, madel, ovladačové kombinace na plošině a ve stanicích, bezpečnostních prvků a ovladače STOP, správné zastavení ve stanici, stav nosných prostředků, kontrola návodů a piktogramů.</t>
  </si>
  <si>
    <t>3</t>
  </si>
  <si>
    <t>REV3</t>
  </si>
  <si>
    <t>Pravidelná čtvrtletní provozní revize výtahu/plošiny včetně dopravy na místo a vyhotovení protokolu o provedení (předání revizní zprávy)</t>
  </si>
  <si>
    <t>1601483876</t>
  </si>
  <si>
    <t>Poznámka k položce:_x000D_
Jedná se o pravidelnou čtvrtletní provozní revizi dle vyhlášky 100/1995 Sb. ve znění pozdějších předpisů, vizuální kontrola stavu zařízení a kontrola funkce zařízení bez zatížení</t>
  </si>
  <si>
    <t>REV3.1</t>
  </si>
  <si>
    <t>Pravidelná revize roční výtahu/plošiny včetně dopravy na místo a vyhotovení protokolu o provedení (předání revizní zprávy)</t>
  </si>
  <si>
    <t>-2101026309</t>
  </si>
  <si>
    <t>Poznámka k položce:_x000D_
Jedná se o pravidelnou roční revizi výtahu/plošiny dle vyhlášky 100/1995 Sb. ve znění pozdějších předpisů, kontrola v rozsahu provozní revize doplněnou o funkční zkoušku s provozním zatížením.</t>
  </si>
  <si>
    <t>5</t>
  </si>
  <si>
    <t>REV4</t>
  </si>
  <si>
    <t>Pravidelná revize elektroinstalace výtahu/plošiny včetně dopravy na místo a vyhotovení protokolu o provedení (předání revizní zprávy)</t>
  </si>
  <si>
    <t>127794817</t>
  </si>
  <si>
    <t>Poznámka k položce:_x000D_
Jedná se o pravidelnou revizi elektroinstalace 1x za 2 roky dle vyhlášky 100/1995 Sb. ve znění pozdějších předpisů.</t>
  </si>
  <si>
    <t>6</t>
  </si>
  <si>
    <t>REV5</t>
  </si>
  <si>
    <t>Pravidelná prohlídka a zkouška UTZ výtahu/plošiny včetně dopravy na místo a vyhotovení protokolu o provedení</t>
  </si>
  <si>
    <t>-8444018</t>
  </si>
  <si>
    <t>Poznámka k položce:_x000D_
Jedná se o pravidelnou prohlídku a zkoušku určeného technického zařízení (UTZ) 1x za 3 roky dle vyhlášky 100/1995 Sb. ve znění pozdějších předpisů, kontrola dokladů, shoda zařízení s technickou dokumentací, kontrola stavu zařízení a vybavení, kontrola provozních parametrů měřením, funkční zkouška bez zatížení a funkční zkouška s maximálním provozním zatížením.</t>
  </si>
  <si>
    <t>7</t>
  </si>
  <si>
    <t>POH1</t>
  </si>
  <si>
    <t>Pohotovost dispečinku 24/7 a zajištění spojení (1ks zařízení/měsíc)</t>
  </si>
  <si>
    <t>-1045140742</t>
  </si>
  <si>
    <t>Poznámka k položce:_x000D_
Jedná se o:_x000D_
- pohotovost dispečinku nonstop 24 hodin denně_x000D_
- Zajištění spojení komunikátoru výtahu/plošiny pro nouzové volání na pohotovostní dispečink dodavatele včetně řádného označení s doplněním i nouzového tel. čísla na ústřednu v případě poruchy komunikátoru_x000D_
- Předání informace o probíhající události zástupci objednatele včetně potvrzení vyřešení případu</t>
  </si>
  <si>
    <t>8</t>
  </si>
  <si>
    <t>POH1.1</t>
  </si>
  <si>
    <t>Vyproštění osob do 1h od nahlášení včetně dopravy na místo (výjezd)</t>
  </si>
  <si>
    <t>výjezd</t>
  </si>
  <si>
    <t>2097855037</t>
  </si>
  <si>
    <t xml:space="preserve">Poznámka k položce:_x000D_
Jedná se o:_x000D_
- Vyproštění uvízlých osob z výtahu/plošiny 24 hodin denně do 1 hodiny od nahlášení na dispečink včetně dopravy na místo, v souladu s ČSN 27 4002_x000D_
</t>
  </si>
  <si>
    <t>9</t>
  </si>
  <si>
    <t>POH2</t>
  </si>
  <si>
    <t>Zaškolení zaměstnanců objednatele k provádění vyproštění v případě uvíznutí osob ve výtazích včetně dopravy na místo a vyhotovení protokolu o provedení</t>
  </si>
  <si>
    <t>1258180534</t>
  </si>
  <si>
    <t>002</t>
  </si>
  <si>
    <t>Opravy výtahů a plošin</t>
  </si>
  <si>
    <t>MAT</t>
  </si>
  <si>
    <t>Materiál výtahy</t>
  </si>
  <si>
    <t>10</t>
  </si>
  <si>
    <t>M</t>
  </si>
  <si>
    <t>Pol60</t>
  </si>
  <si>
    <t>Absorbent na olej - VAPEX</t>
  </si>
  <si>
    <t>litr</t>
  </si>
  <si>
    <t>846807500</t>
  </si>
  <si>
    <t>11</t>
  </si>
  <si>
    <t>Pol61</t>
  </si>
  <si>
    <t>AY Rolna S8/K8</t>
  </si>
  <si>
    <t>1892660551</t>
  </si>
  <si>
    <t>Pol62.1</t>
  </si>
  <si>
    <t>Bezpečnostní spínač hlídání vstupu do šachty</t>
  </si>
  <si>
    <t>-1561150806</t>
  </si>
  <si>
    <t>13</t>
  </si>
  <si>
    <t>Pol62</t>
  </si>
  <si>
    <t>Bistabilní magnetický snímač</t>
  </si>
  <si>
    <t>-921684564</t>
  </si>
  <si>
    <t>14</t>
  </si>
  <si>
    <t>Pol63</t>
  </si>
  <si>
    <t>Bodová žárovka LED GU10</t>
  </si>
  <si>
    <t>1272286750</t>
  </si>
  <si>
    <t>15</t>
  </si>
  <si>
    <t>Pol64.1</t>
  </si>
  <si>
    <t>Brzda k bezpřevodovému stroji</t>
  </si>
  <si>
    <t>995938855</t>
  </si>
  <si>
    <t>16</t>
  </si>
  <si>
    <t>Pol64</t>
  </si>
  <si>
    <t>Brzda ø 220 dvojčinná (kompletní) pro S4</t>
  </si>
  <si>
    <t>-1272112703</t>
  </si>
  <si>
    <t>17</t>
  </si>
  <si>
    <t>Pol65</t>
  </si>
  <si>
    <t>Brzda ø 300 dvojčinná (kompletní) pro S4</t>
  </si>
  <si>
    <t>2051757314</t>
  </si>
  <si>
    <t>18</t>
  </si>
  <si>
    <t>Pol66</t>
  </si>
  <si>
    <t>Brzda ø 380 dvojčinná (kompletní) pro S4</t>
  </si>
  <si>
    <t>-1877526999</t>
  </si>
  <si>
    <t>19</t>
  </si>
  <si>
    <t>Pol67</t>
  </si>
  <si>
    <t>Cedulky, štítky</t>
  </si>
  <si>
    <t>868933897</t>
  </si>
  <si>
    <t>20</t>
  </si>
  <si>
    <t>Pol67.1</t>
  </si>
  <si>
    <t>Cívka magnetu OR</t>
  </si>
  <si>
    <t>1542257563</t>
  </si>
  <si>
    <t>Pol68</t>
  </si>
  <si>
    <t>Čelisti brzdy ø 220</t>
  </si>
  <si>
    <t>sada</t>
  </si>
  <si>
    <t>-484570176</t>
  </si>
  <si>
    <t>22</t>
  </si>
  <si>
    <t>Pol69</t>
  </si>
  <si>
    <t>Čelisti brzdy ø 300</t>
  </si>
  <si>
    <t>-2040105096</t>
  </si>
  <si>
    <t>23</t>
  </si>
  <si>
    <t>Pol70</t>
  </si>
  <si>
    <t>Čelisti brzdy ø 380</t>
  </si>
  <si>
    <t>2109540597</t>
  </si>
  <si>
    <t>24</t>
  </si>
  <si>
    <t>Pol70.1</t>
  </si>
  <si>
    <t>Čelisti ocelové klecového vedení výtahu</t>
  </si>
  <si>
    <t>1224178275</t>
  </si>
  <si>
    <t>25</t>
  </si>
  <si>
    <t>Pol71</t>
  </si>
  <si>
    <t>Čidlo otáček motoru</t>
  </si>
  <si>
    <t>577916699</t>
  </si>
  <si>
    <t>26</t>
  </si>
  <si>
    <t>Pol72</t>
  </si>
  <si>
    <t>Čidlo snímání pozice výtahu</t>
  </si>
  <si>
    <t>-787908517</t>
  </si>
  <si>
    <t>27</t>
  </si>
  <si>
    <t>Pol73</t>
  </si>
  <si>
    <t>Čistící chemie</t>
  </si>
  <si>
    <t>309220617</t>
  </si>
  <si>
    <t>28</t>
  </si>
  <si>
    <t>Pol74</t>
  </si>
  <si>
    <t>Datový převodník RS</t>
  </si>
  <si>
    <t>983036667</t>
  </si>
  <si>
    <t>29</t>
  </si>
  <si>
    <t>Pol75</t>
  </si>
  <si>
    <t>Deska revizní jízdy</t>
  </si>
  <si>
    <t>277662345</t>
  </si>
  <si>
    <t>30</t>
  </si>
  <si>
    <t>Pol76</t>
  </si>
  <si>
    <t>Dolní vodící kladka s excentrickou osou pro dveře automatické</t>
  </si>
  <si>
    <t>1270112168</t>
  </si>
  <si>
    <t>31</t>
  </si>
  <si>
    <t>Pol77</t>
  </si>
  <si>
    <t>Dorozumívací zařízení - komunikátor</t>
  </si>
  <si>
    <t>-1185014156</t>
  </si>
  <si>
    <t>32</t>
  </si>
  <si>
    <t>Pol78</t>
  </si>
  <si>
    <t>Dovírač 1-40 DICTATOR</t>
  </si>
  <si>
    <t>666756313</t>
  </si>
  <si>
    <t>33</t>
  </si>
  <si>
    <t>Pol79</t>
  </si>
  <si>
    <t>Dovírač DICTATOR</t>
  </si>
  <si>
    <t>-2024035869</t>
  </si>
  <si>
    <t>34</t>
  </si>
  <si>
    <t>Pol80</t>
  </si>
  <si>
    <t>Dovírač DJD</t>
  </si>
  <si>
    <t>-466717358</t>
  </si>
  <si>
    <t>35</t>
  </si>
  <si>
    <t>Pol81</t>
  </si>
  <si>
    <t>Držák prahu pro dveře automatické</t>
  </si>
  <si>
    <t>80416373</t>
  </si>
  <si>
    <t>36</t>
  </si>
  <si>
    <t>Pol82</t>
  </si>
  <si>
    <t>Dveřní spínač vč. můstku pro dveře ruční</t>
  </si>
  <si>
    <t>-2144559507</t>
  </si>
  <si>
    <t>37</t>
  </si>
  <si>
    <t>Pol83</t>
  </si>
  <si>
    <t>Dveřní uzávěra pro dveře ruční TRA,Strojon,Brumovice</t>
  </si>
  <si>
    <t>1064018533</t>
  </si>
  <si>
    <t>38</t>
  </si>
  <si>
    <t>Pol84</t>
  </si>
  <si>
    <t>Elektrický spínač pro dveře automatické</t>
  </si>
  <si>
    <t>1867488121</t>
  </si>
  <si>
    <t>39</t>
  </si>
  <si>
    <t>Pol84.1</t>
  </si>
  <si>
    <t>Enkoder</t>
  </si>
  <si>
    <t>822148136</t>
  </si>
  <si>
    <t>40</t>
  </si>
  <si>
    <t>Pol85</t>
  </si>
  <si>
    <t>Elektrický spínač s můstkem pro dveře automatické</t>
  </si>
  <si>
    <t>1628499113</t>
  </si>
  <si>
    <t>41</t>
  </si>
  <si>
    <t>Pol86</t>
  </si>
  <si>
    <t>Fotolišta</t>
  </si>
  <si>
    <t>-527120130</t>
  </si>
  <si>
    <t>42</t>
  </si>
  <si>
    <t>Pol87</t>
  </si>
  <si>
    <t>Frekvenční měnič 4,5- 5,5 kW  - generální oprava</t>
  </si>
  <si>
    <t>-1856244475</t>
  </si>
  <si>
    <t>43</t>
  </si>
  <si>
    <t>Pol88</t>
  </si>
  <si>
    <t>Frekvenční měnič 4,5- 5,5 kW - výměna</t>
  </si>
  <si>
    <t>2133513597</t>
  </si>
  <si>
    <t>44</t>
  </si>
  <si>
    <t>Pol89</t>
  </si>
  <si>
    <t>Frekvenční měnič do 7,5-11 kW - generální oprava</t>
  </si>
  <si>
    <t>-1217677016</t>
  </si>
  <si>
    <t>45</t>
  </si>
  <si>
    <t>Pol90</t>
  </si>
  <si>
    <t>Frekvenční měnič do 7,5-11 kW - výměna</t>
  </si>
  <si>
    <t>1226219145</t>
  </si>
  <si>
    <t>46</t>
  </si>
  <si>
    <t>Pol91</t>
  </si>
  <si>
    <t>Frekvenční měnič do 15-18 kW - generální oprava</t>
  </si>
  <si>
    <t>371246197</t>
  </si>
  <si>
    <t>47</t>
  </si>
  <si>
    <t>Pol92</t>
  </si>
  <si>
    <t>Frekvenční měnič do 15-18 kW - výměna</t>
  </si>
  <si>
    <t>1483915600</t>
  </si>
  <si>
    <t>48</t>
  </si>
  <si>
    <t>Pol93</t>
  </si>
  <si>
    <t>Frekvenční měnič Varyodin - generální oprava</t>
  </si>
  <si>
    <t>-1821604411</t>
  </si>
  <si>
    <t>49</t>
  </si>
  <si>
    <t>Pol94</t>
  </si>
  <si>
    <t>Frekvenční měnič Varyodin - výměna</t>
  </si>
  <si>
    <t>784643649</t>
  </si>
  <si>
    <t>50</t>
  </si>
  <si>
    <t>Pol95</t>
  </si>
  <si>
    <t>GSM Brána</t>
  </si>
  <si>
    <t>-562921276</t>
  </si>
  <si>
    <t>51</t>
  </si>
  <si>
    <t>Pol96</t>
  </si>
  <si>
    <t>Hlídač fází</t>
  </si>
  <si>
    <t>913513617</t>
  </si>
  <si>
    <t>52</t>
  </si>
  <si>
    <t>Pol97</t>
  </si>
  <si>
    <t>Horní vodící kladka s centrickou osou pro dveře automatické</t>
  </si>
  <si>
    <t>388819061</t>
  </si>
  <si>
    <t>53</t>
  </si>
  <si>
    <t>Pol98</t>
  </si>
  <si>
    <t>Jistič 3p, B, 10A, 10kA</t>
  </si>
  <si>
    <t>-858867292</t>
  </si>
  <si>
    <t>54</t>
  </si>
  <si>
    <t>Pol99</t>
  </si>
  <si>
    <t>Jistič 3p, B, 16A, 10kA</t>
  </si>
  <si>
    <t>-462985602</t>
  </si>
  <si>
    <t>55</t>
  </si>
  <si>
    <t>Pol100</t>
  </si>
  <si>
    <t>Jistič 3p, B, 20A, 10kA</t>
  </si>
  <si>
    <t>-2018289199</t>
  </si>
  <si>
    <t>56</t>
  </si>
  <si>
    <t>Pol101</t>
  </si>
  <si>
    <t>Kabel k fotostěnám</t>
  </si>
  <si>
    <t>-560804313</t>
  </si>
  <si>
    <t>57</t>
  </si>
  <si>
    <t>Pol102</t>
  </si>
  <si>
    <t>Kabel závěsný</t>
  </si>
  <si>
    <t>m</t>
  </si>
  <si>
    <t>244179876</t>
  </si>
  <si>
    <t>58</t>
  </si>
  <si>
    <t>Pol103</t>
  </si>
  <si>
    <t>Kabinové řízení DCSS</t>
  </si>
  <si>
    <t>1923707989</t>
  </si>
  <si>
    <t>59</t>
  </si>
  <si>
    <t>Pol104</t>
  </si>
  <si>
    <t>Kabinový displej</t>
  </si>
  <si>
    <t>34716425</t>
  </si>
  <si>
    <t>60</t>
  </si>
  <si>
    <t>Pol105</t>
  </si>
  <si>
    <t>Kabinový ovladač COP</t>
  </si>
  <si>
    <t>-1145297556</t>
  </si>
  <si>
    <t>61</t>
  </si>
  <si>
    <t>Pol106</t>
  </si>
  <si>
    <t>Kladka excentrická D30, roller kicking D30</t>
  </si>
  <si>
    <t>-1851758452</t>
  </si>
  <si>
    <t>62</t>
  </si>
  <si>
    <t>Pol107</t>
  </si>
  <si>
    <t>Kladka protiváhy</t>
  </si>
  <si>
    <t>323933971</t>
  </si>
  <si>
    <t>63</t>
  </si>
  <si>
    <t>Pol107.1</t>
  </si>
  <si>
    <t>Kladka pro kabinu - pásy</t>
  </si>
  <si>
    <t>151100832</t>
  </si>
  <si>
    <t>64</t>
  </si>
  <si>
    <t>Pol108</t>
  </si>
  <si>
    <t>Kladky kabinových dveří</t>
  </si>
  <si>
    <t>-182299226</t>
  </si>
  <si>
    <t>65</t>
  </si>
  <si>
    <t>Pol109</t>
  </si>
  <si>
    <t>Klíč k ovládacímu tlačítku</t>
  </si>
  <si>
    <t>397821241</t>
  </si>
  <si>
    <t>66</t>
  </si>
  <si>
    <t>Pol110</t>
  </si>
  <si>
    <t>Klíč k rozvaděčové skříni</t>
  </si>
  <si>
    <t>566206848</t>
  </si>
  <si>
    <t>67</t>
  </si>
  <si>
    <t>Pol111</t>
  </si>
  <si>
    <t>Koncový spínač</t>
  </si>
  <si>
    <t>-785788154</t>
  </si>
  <si>
    <t>68</t>
  </si>
  <si>
    <t>Pol112</t>
  </si>
  <si>
    <t>Konzole šachetních dveří a prahů</t>
  </si>
  <si>
    <t>-903195625</t>
  </si>
  <si>
    <t>69</t>
  </si>
  <si>
    <t>Pol113</t>
  </si>
  <si>
    <t>Kryt převáděcí kladky</t>
  </si>
  <si>
    <t>1637978113</t>
  </si>
  <si>
    <t>70</t>
  </si>
  <si>
    <t>Pol114</t>
  </si>
  <si>
    <t>Kryt světla</t>
  </si>
  <si>
    <t>-39260412</t>
  </si>
  <si>
    <t>71</t>
  </si>
  <si>
    <t>Pol115</t>
  </si>
  <si>
    <t>Křídlo automatické nerezové + spojovací a spotřební materiál</t>
  </si>
  <si>
    <t>m2</t>
  </si>
  <si>
    <t>-1213021201</t>
  </si>
  <si>
    <t>72</t>
  </si>
  <si>
    <t>Pol116</t>
  </si>
  <si>
    <t>Křídlo ruční ocelové + spojovací a spotřební materiál</t>
  </si>
  <si>
    <t>-1860431674</t>
  </si>
  <si>
    <t>73</t>
  </si>
  <si>
    <t>Pol117</t>
  </si>
  <si>
    <t>Lano DruLift 819W3 (8x19W-8x7-WSC) -8mm</t>
  </si>
  <si>
    <t>1623367637</t>
  </si>
  <si>
    <t>74</t>
  </si>
  <si>
    <t>Pol118</t>
  </si>
  <si>
    <t>Lano ø 6,3 mm 6x19M + FC</t>
  </si>
  <si>
    <t>1312065517</t>
  </si>
  <si>
    <t>75</t>
  </si>
  <si>
    <t>Pol119</t>
  </si>
  <si>
    <t>Lano ø 8 mm 6x19SEAL 114 + FC</t>
  </si>
  <si>
    <t>1361291870</t>
  </si>
  <si>
    <t>76</t>
  </si>
  <si>
    <t>Pol119.1</t>
  </si>
  <si>
    <t>Lano ø 8,1 mm 6x19 Seale + SES (IWRC), poplastované</t>
  </si>
  <si>
    <t>626637707</t>
  </si>
  <si>
    <t>77</t>
  </si>
  <si>
    <t>Pol120</t>
  </si>
  <si>
    <t>Lano ø 10 mm 8x19SEAL 152 + FC</t>
  </si>
  <si>
    <t>-251316948</t>
  </si>
  <si>
    <t>78</t>
  </si>
  <si>
    <t>Pol121</t>
  </si>
  <si>
    <t>Lano ø 11 mm 8x19SEAL 152 + FC</t>
  </si>
  <si>
    <t>767314073</t>
  </si>
  <si>
    <t>79</t>
  </si>
  <si>
    <t>Pol122</t>
  </si>
  <si>
    <t>Lano ø 12 mm 8x19SEAL 152 + FC</t>
  </si>
  <si>
    <t>-1372487645</t>
  </si>
  <si>
    <t>80</t>
  </si>
  <si>
    <t>Pol123</t>
  </si>
  <si>
    <t>Lano ø 16 mm 6x19SEAL 114 + FC</t>
  </si>
  <si>
    <t>493877608</t>
  </si>
  <si>
    <t>81</t>
  </si>
  <si>
    <t>Pol124</t>
  </si>
  <si>
    <t>Lano PAWO 819W - 6,5 mm</t>
  </si>
  <si>
    <t>-1050832417</t>
  </si>
  <si>
    <t>82</t>
  </si>
  <si>
    <t>Pol125</t>
  </si>
  <si>
    <t>Lano PAWO F3 10mm Seil+SE 1570</t>
  </si>
  <si>
    <t>-405392265</t>
  </si>
  <si>
    <t>83</t>
  </si>
  <si>
    <t>Pol127</t>
  </si>
  <si>
    <t>Lepené bezpečnostní sklo dle normy, broušené hrany</t>
  </si>
  <si>
    <t>22766516</t>
  </si>
  <si>
    <t>Poznámka k položce:_x000D_
Poznámka k položce: sklo musí vyhovět minimálně na zatížení větrem a zatížení rázovou vlnou od projíždějícího vozidla, pro maximální rychlost v přilehlé koleji rázovou zkoušku kyvadlem podle ČSN EN 81-71+AC</t>
  </si>
  <si>
    <t>84</t>
  </si>
  <si>
    <t>Pol128</t>
  </si>
  <si>
    <t>Ložisko kladky</t>
  </si>
  <si>
    <t>795097164</t>
  </si>
  <si>
    <t>85</t>
  </si>
  <si>
    <t>Pol129</t>
  </si>
  <si>
    <t>Madlo dveří  pro dveře ruční</t>
  </si>
  <si>
    <t>-1614690032</t>
  </si>
  <si>
    <t>86</t>
  </si>
  <si>
    <t>Pol130</t>
  </si>
  <si>
    <t>Madlo v kabině - nerez + držák</t>
  </si>
  <si>
    <t>1719020444</t>
  </si>
  <si>
    <t>87</t>
  </si>
  <si>
    <t>Pol131</t>
  </si>
  <si>
    <t>Mikrospínač brzdového systému</t>
  </si>
  <si>
    <t>2134775939</t>
  </si>
  <si>
    <t>88</t>
  </si>
  <si>
    <t>Pol132</t>
  </si>
  <si>
    <t>Modul BUS</t>
  </si>
  <si>
    <t>-804469398</t>
  </si>
  <si>
    <t>89</t>
  </si>
  <si>
    <t>Pol133</t>
  </si>
  <si>
    <t>Monostabilní magnetický snímač</t>
  </si>
  <si>
    <t>1592921821</t>
  </si>
  <si>
    <t>90</t>
  </si>
  <si>
    <t>Pol134</t>
  </si>
  <si>
    <t>Motor bezpřevodový</t>
  </si>
  <si>
    <t>1823203134</t>
  </si>
  <si>
    <t>91</t>
  </si>
  <si>
    <t>Pol135</t>
  </si>
  <si>
    <t>Motor pro dveře automatické</t>
  </si>
  <si>
    <t>791102337</t>
  </si>
  <si>
    <t>92</t>
  </si>
  <si>
    <t>Pol136</t>
  </si>
  <si>
    <t>Motor s převodovkou</t>
  </si>
  <si>
    <t>942823332</t>
  </si>
  <si>
    <t>93</t>
  </si>
  <si>
    <t>Pol137</t>
  </si>
  <si>
    <t>Napínací kladka omezovače rychlosti</t>
  </si>
  <si>
    <t>-483338315</t>
  </si>
  <si>
    <t>94</t>
  </si>
  <si>
    <t>Pol138</t>
  </si>
  <si>
    <t>Nárazník 100x80</t>
  </si>
  <si>
    <t>1298828508</t>
  </si>
  <si>
    <t>95</t>
  </si>
  <si>
    <t>Pol139</t>
  </si>
  <si>
    <t>Nárazník 125x80</t>
  </si>
  <si>
    <t>-522807900</t>
  </si>
  <si>
    <t>96</t>
  </si>
  <si>
    <t>Pol140</t>
  </si>
  <si>
    <t>Nárazník 165x80</t>
  </si>
  <si>
    <t>-1711537264</t>
  </si>
  <si>
    <t>97</t>
  </si>
  <si>
    <t>Pol141</t>
  </si>
  <si>
    <t>Nosný pás</t>
  </si>
  <si>
    <t>-619942289</t>
  </si>
  <si>
    <t>98</t>
  </si>
  <si>
    <t>Pol142</t>
  </si>
  <si>
    <t>Nouzové/havarijní tlačítko STOP</t>
  </si>
  <si>
    <t>2055940885</t>
  </si>
  <si>
    <t>99</t>
  </si>
  <si>
    <t>Pol143</t>
  </si>
  <si>
    <t>Odkláněcí křivka s magnetem</t>
  </si>
  <si>
    <t>-1497515990</t>
  </si>
  <si>
    <t>100</t>
  </si>
  <si>
    <t>Pol144.1</t>
  </si>
  <si>
    <t>Okopový plech nerez</t>
  </si>
  <si>
    <t>703205024</t>
  </si>
  <si>
    <t>101</t>
  </si>
  <si>
    <t>Pol144</t>
  </si>
  <si>
    <t>Olej hydraulický</t>
  </si>
  <si>
    <t>-1855512069</t>
  </si>
  <si>
    <t>102</t>
  </si>
  <si>
    <t>Pol145</t>
  </si>
  <si>
    <t>Olej ložiskový OL 46</t>
  </si>
  <si>
    <t>-2103929645</t>
  </si>
  <si>
    <t>103</t>
  </si>
  <si>
    <t>Pol146</t>
  </si>
  <si>
    <t>Olej převodový</t>
  </si>
  <si>
    <t>-890182039</t>
  </si>
  <si>
    <t>104</t>
  </si>
  <si>
    <t>Pol147</t>
  </si>
  <si>
    <t>Olej převodový PP90</t>
  </si>
  <si>
    <t>852300603</t>
  </si>
  <si>
    <t>105</t>
  </si>
  <si>
    <t>Pol148</t>
  </si>
  <si>
    <t>Olej S4 WE 220</t>
  </si>
  <si>
    <t>-205401215</t>
  </si>
  <si>
    <t>106</t>
  </si>
  <si>
    <t>Pol149</t>
  </si>
  <si>
    <t>Olověný akumulátor 12V/1,3Ah</t>
  </si>
  <si>
    <t>-1010503155</t>
  </si>
  <si>
    <t>107</t>
  </si>
  <si>
    <t>Pol150</t>
  </si>
  <si>
    <t>Olověný akumulátor 12V/2,6 Ah</t>
  </si>
  <si>
    <t>-375339258</t>
  </si>
  <si>
    <t>108</t>
  </si>
  <si>
    <t>Pol151</t>
  </si>
  <si>
    <t>Olověný akumulátor 12V/7 Ah</t>
  </si>
  <si>
    <t>58454601</t>
  </si>
  <si>
    <t>109</t>
  </si>
  <si>
    <t>Pol151.1</t>
  </si>
  <si>
    <t>Olověný akumulátor 12V/9 Ah</t>
  </si>
  <si>
    <t>1825496589</t>
  </si>
  <si>
    <t>110</t>
  </si>
  <si>
    <t>Pol152</t>
  </si>
  <si>
    <t>Olověný akumulátor 12V/12 Ah</t>
  </si>
  <si>
    <t>-991060159</t>
  </si>
  <si>
    <t>111</t>
  </si>
  <si>
    <t>Pol153</t>
  </si>
  <si>
    <t>Olověný akumulátor 12V/18 Ah</t>
  </si>
  <si>
    <t>-1686482766</t>
  </si>
  <si>
    <t>112</t>
  </si>
  <si>
    <t>Pol154</t>
  </si>
  <si>
    <t>Omezovač rychlosti OR 4 (0.36 m/s L,P)</t>
  </si>
  <si>
    <t>613618943</t>
  </si>
  <si>
    <t>113</t>
  </si>
  <si>
    <t>Pol155</t>
  </si>
  <si>
    <t>Omezovač rychlosti OR 4 (0.5 m/s L,P)</t>
  </si>
  <si>
    <t>1617322559</t>
  </si>
  <si>
    <t>114</t>
  </si>
  <si>
    <t>Pol156</t>
  </si>
  <si>
    <t>Omezovač rychlosti OR 4 (0.7 m/s L,P)</t>
  </si>
  <si>
    <t>-932830926</t>
  </si>
  <si>
    <t>115</t>
  </si>
  <si>
    <t>Pol157</t>
  </si>
  <si>
    <t>Omezovač rychlosti OR 4 (1.0 m/s L,P)</t>
  </si>
  <si>
    <t>-1483072105</t>
  </si>
  <si>
    <t>116</t>
  </si>
  <si>
    <t>Pol158</t>
  </si>
  <si>
    <t>Omezovač rychlosti pro 1.0 m/s se zařízením pro dálkové vybavení</t>
  </si>
  <si>
    <t>1307094239</t>
  </si>
  <si>
    <t>117</t>
  </si>
  <si>
    <t>Pol159</t>
  </si>
  <si>
    <t>Osvětlení šachty - LED pás</t>
  </si>
  <si>
    <t>-771948644</t>
  </si>
  <si>
    <t>118</t>
  </si>
  <si>
    <t>Pol160</t>
  </si>
  <si>
    <t>Ovladačová kombinace RVJ</t>
  </si>
  <si>
    <t>-528493386</t>
  </si>
  <si>
    <t>119</t>
  </si>
  <si>
    <t>Pol161</t>
  </si>
  <si>
    <t>Ozubený řemen HTD 5-M pro dveře automatické</t>
  </si>
  <si>
    <t>-649711429</t>
  </si>
  <si>
    <t>120</t>
  </si>
  <si>
    <t>Pol162</t>
  </si>
  <si>
    <t>Ozubený řemen KD</t>
  </si>
  <si>
    <t>-1424813659</t>
  </si>
  <si>
    <t>121</t>
  </si>
  <si>
    <t>Pol163</t>
  </si>
  <si>
    <t>Patrový ovladač LOP</t>
  </si>
  <si>
    <t>818910415</t>
  </si>
  <si>
    <t>122</t>
  </si>
  <si>
    <t>Pol164</t>
  </si>
  <si>
    <t>Patrový spínač - typ SK</t>
  </si>
  <si>
    <t>1052041656</t>
  </si>
  <si>
    <t>123</t>
  </si>
  <si>
    <t>Pol165</t>
  </si>
  <si>
    <t>Plech krycí</t>
  </si>
  <si>
    <t>963906539</t>
  </si>
  <si>
    <t>124</t>
  </si>
  <si>
    <t>Pol166</t>
  </si>
  <si>
    <t>PM motor s encoderem pro VVVF5 pro dveře automatické</t>
  </si>
  <si>
    <t>1636084666</t>
  </si>
  <si>
    <t>125</t>
  </si>
  <si>
    <t>Pol167</t>
  </si>
  <si>
    <t>Podlahová krytina</t>
  </si>
  <si>
    <t>2029943356</t>
  </si>
  <si>
    <t>126</t>
  </si>
  <si>
    <t>Pol168</t>
  </si>
  <si>
    <t>Podlahový spínač typ SV</t>
  </si>
  <si>
    <t>912908558</t>
  </si>
  <si>
    <t>127</t>
  </si>
  <si>
    <t>Pol169</t>
  </si>
  <si>
    <t>Podprahový plech + uchycení</t>
  </si>
  <si>
    <t>24008799</t>
  </si>
  <si>
    <t>128</t>
  </si>
  <si>
    <t>Pol169.1</t>
  </si>
  <si>
    <t>Podstavec pod nárazníky ocelový</t>
  </si>
  <si>
    <t>-187974264</t>
  </si>
  <si>
    <t>129</t>
  </si>
  <si>
    <t>Pol170</t>
  </si>
  <si>
    <t>Pojistka rychlotavná</t>
  </si>
  <si>
    <t>-168661668</t>
  </si>
  <si>
    <t>130</t>
  </si>
  <si>
    <t>Pol171</t>
  </si>
  <si>
    <t>Pomocný kontakt stykače</t>
  </si>
  <si>
    <t>-496260151</t>
  </si>
  <si>
    <t>131</t>
  </si>
  <si>
    <t>Pol172</t>
  </si>
  <si>
    <t>Poziční systém</t>
  </si>
  <si>
    <t>-1379441389</t>
  </si>
  <si>
    <t>132</t>
  </si>
  <si>
    <t>Pol173</t>
  </si>
  <si>
    <t>Práh pro dveře automatické - hliník</t>
  </si>
  <si>
    <t>-282454245</t>
  </si>
  <si>
    <t>133</t>
  </si>
  <si>
    <t>Pol174</t>
  </si>
  <si>
    <t>Práh pro dveře automatické - masiv. ocel</t>
  </si>
  <si>
    <t>1291002304</t>
  </si>
  <si>
    <t>134</t>
  </si>
  <si>
    <t>Pol175</t>
  </si>
  <si>
    <t>Profilová ocel pro uchycení kabinového sedátka</t>
  </si>
  <si>
    <t>-1003680947</t>
  </si>
  <si>
    <t>135</t>
  </si>
  <si>
    <t>Pol176</t>
  </si>
  <si>
    <t>Proudový chránič 300mA</t>
  </si>
  <si>
    <t>359261169</t>
  </si>
  <si>
    <t>136</t>
  </si>
  <si>
    <t>Pol177</t>
  </si>
  <si>
    <t>Předpraží dveří</t>
  </si>
  <si>
    <t>-178014379</t>
  </si>
  <si>
    <t>137</t>
  </si>
  <si>
    <t>Pol178</t>
  </si>
  <si>
    <t>Převáděcí kladka ø  360 4 x lano ø 12</t>
  </si>
  <si>
    <t>-1306580177</t>
  </si>
  <si>
    <t>138</t>
  </si>
  <si>
    <t>Pol179</t>
  </si>
  <si>
    <t>Převáděcí kladka ø 400 4 x lano ø 10</t>
  </si>
  <si>
    <t>17268325</t>
  </si>
  <si>
    <t>139</t>
  </si>
  <si>
    <t>Pol180</t>
  </si>
  <si>
    <t>Převáděcí kladka ø 400 4 x lano ø 12</t>
  </si>
  <si>
    <t>1754298756</t>
  </si>
  <si>
    <t>140</t>
  </si>
  <si>
    <t>Pol181</t>
  </si>
  <si>
    <t>Převáděcí kladka ø 650 4 x lano ø 12</t>
  </si>
  <si>
    <t>165458850</t>
  </si>
  <si>
    <t>141</t>
  </si>
  <si>
    <t>Pol182</t>
  </si>
  <si>
    <t>Převáděcí kladka ø 650 4 x lano ø 16</t>
  </si>
  <si>
    <t>1713037260</t>
  </si>
  <si>
    <t>142</t>
  </si>
  <si>
    <t>Pol183</t>
  </si>
  <si>
    <t>Převáděcí kladka pro nosné pásy</t>
  </si>
  <si>
    <t>-778844984</t>
  </si>
  <si>
    <t>143</t>
  </si>
  <si>
    <t>Pol184</t>
  </si>
  <si>
    <t>Relátko osvětlení</t>
  </si>
  <si>
    <t>-1261081398</t>
  </si>
  <si>
    <t>144</t>
  </si>
  <si>
    <t>Pol185</t>
  </si>
  <si>
    <t>Relé pro brzdy 60VDC</t>
  </si>
  <si>
    <t>-1816438129</t>
  </si>
  <si>
    <t>145</t>
  </si>
  <si>
    <t>Pol186</t>
  </si>
  <si>
    <t>Relé prům. 3P/10A, DIN, 48V AC,</t>
  </si>
  <si>
    <t>105710393</t>
  </si>
  <si>
    <t>146</t>
  </si>
  <si>
    <t>Pol187.2</t>
  </si>
  <si>
    <t>Řídící deska EKM</t>
  </si>
  <si>
    <t>1727243566</t>
  </si>
  <si>
    <t>147</t>
  </si>
  <si>
    <t>Pol187.3</t>
  </si>
  <si>
    <t>Řídící deska brzd</t>
  </si>
  <si>
    <t>-1509388605</t>
  </si>
  <si>
    <t>148</t>
  </si>
  <si>
    <t>Pol187.1</t>
  </si>
  <si>
    <t>Řídící deska hlavní</t>
  </si>
  <si>
    <t>-1048965911</t>
  </si>
  <si>
    <t>149</t>
  </si>
  <si>
    <t>Pol187</t>
  </si>
  <si>
    <t>Řídící deska kabinového panelu</t>
  </si>
  <si>
    <t>53107428</t>
  </si>
  <si>
    <t>150</t>
  </si>
  <si>
    <t>Pol188</t>
  </si>
  <si>
    <t>Řídící deska LCB</t>
  </si>
  <si>
    <t>-2099056646</t>
  </si>
  <si>
    <t>151</t>
  </si>
  <si>
    <t>Pol189</t>
  </si>
  <si>
    <t>Řídící deska MC10</t>
  </si>
  <si>
    <t>-1213622158</t>
  </si>
  <si>
    <t>152</t>
  </si>
  <si>
    <t>Pol189.1</t>
  </si>
  <si>
    <t>Řídící deska MC12</t>
  </si>
  <si>
    <t>1424956142</t>
  </si>
  <si>
    <t>153</t>
  </si>
  <si>
    <t>Pol190</t>
  </si>
  <si>
    <t>Řídící deska napájení výtahu</t>
  </si>
  <si>
    <t>1847719722</t>
  </si>
  <si>
    <t>154</t>
  </si>
  <si>
    <t>Pol191</t>
  </si>
  <si>
    <t>Řídící deska tlačítka</t>
  </si>
  <si>
    <t>-348218200</t>
  </si>
  <si>
    <t>155</t>
  </si>
  <si>
    <t>Pol192</t>
  </si>
  <si>
    <t>Řídící jednotka kabinového displeje</t>
  </si>
  <si>
    <t>-854726463</t>
  </si>
  <si>
    <t>156</t>
  </si>
  <si>
    <t>Pol193</t>
  </si>
  <si>
    <t>Řídící jednotka kabinových dveří</t>
  </si>
  <si>
    <t>-1667908058</t>
  </si>
  <si>
    <t>157</t>
  </si>
  <si>
    <t>Pol193.1</t>
  </si>
  <si>
    <t>Řídící jednotka k fotostěnám</t>
  </si>
  <si>
    <t>-170900759</t>
  </si>
  <si>
    <t>158</t>
  </si>
  <si>
    <t>Pol194</t>
  </si>
  <si>
    <t>Řídící kostka hydraulického agregátu</t>
  </si>
  <si>
    <t>-1060409132</t>
  </si>
  <si>
    <t>159</t>
  </si>
  <si>
    <t>Pol195</t>
  </si>
  <si>
    <t>Řídící modul VVVF5 pro dveře automatické</t>
  </si>
  <si>
    <t>1742087698</t>
  </si>
  <si>
    <t>160</t>
  </si>
  <si>
    <t>Pol196</t>
  </si>
  <si>
    <t>Řídící patrová deska</t>
  </si>
  <si>
    <t>-196839198</t>
  </si>
  <si>
    <t>161</t>
  </si>
  <si>
    <t>Pol197</t>
  </si>
  <si>
    <t>Řídící systém výtahu - rozvaděč</t>
  </si>
  <si>
    <t>-542015562</t>
  </si>
  <si>
    <t>162</t>
  </si>
  <si>
    <t>Pol198</t>
  </si>
  <si>
    <t>Sedátko do kabiny nerezové</t>
  </si>
  <si>
    <t>-1662956134</t>
  </si>
  <si>
    <t>163</t>
  </si>
  <si>
    <t>Pol198.1</t>
  </si>
  <si>
    <t>Sestava zámku s trojhranem pro ŠD</t>
  </si>
  <si>
    <t>1658315423</t>
  </si>
  <si>
    <t>164</t>
  </si>
  <si>
    <t>Pol199</t>
  </si>
  <si>
    <t>Set fotobuněk 3m pro dveře automatické</t>
  </si>
  <si>
    <t>-70062131</t>
  </si>
  <si>
    <t>165</t>
  </si>
  <si>
    <t>Pol200</t>
  </si>
  <si>
    <t>Set fotobuněk 5m pro dveře automatické</t>
  </si>
  <si>
    <t>145324914</t>
  </si>
  <si>
    <t>166</t>
  </si>
  <si>
    <t>Pol201</t>
  </si>
  <si>
    <t>Set fotobuněk TELCO</t>
  </si>
  <si>
    <t>-1311439144</t>
  </si>
  <si>
    <t>167</t>
  </si>
  <si>
    <t>Pol201.1</t>
  </si>
  <si>
    <t>Silentblok nosníku</t>
  </si>
  <si>
    <t>1626097638</t>
  </si>
  <si>
    <t>168</t>
  </si>
  <si>
    <t>Pol202</t>
  </si>
  <si>
    <t>Silonová vložka vedení kabiny</t>
  </si>
  <si>
    <t>348787245</t>
  </si>
  <si>
    <t>169</t>
  </si>
  <si>
    <t>Pol203</t>
  </si>
  <si>
    <t>Silonové vodiče dveřních panelů pro dveře automatické</t>
  </si>
  <si>
    <t>1407499141</t>
  </si>
  <si>
    <t>170</t>
  </si>
  <si>
    <t>Pol204</t>
  </si>
  <si>
    <t>Skleněná výplň - drátosklo 115x1035</t>
  </si>
  <si>
    <t>1868143303</t>
  </si>
  <si>
    <t>171</t>
  </si>
  <si>
    <t>Pol205</t>
  </si>
  <si>
    <t>Spínač napínací kladky omezovače rychlosti</t>
  </si>
  <si>
    <t>1531497691</t>
  </si>
  <si>
    <t>172</t>
  </si>
  <si>
    <t>Pol206</t>
  </si>
  <si>
    <t>Spodní vedení dveří</t>
  </si>
  <si>
    <t>-162666085</t>
  </si>
  <si>
    <t>173</t>
  </si>
  <si>
    <t>Pol207</t>
  </si>
  <si>
    <t>Spojka ozubeného řemenu pro dveře automatické</t>
  </si>
  <si>
    <t>1361647047</t>
  </si>
  <si>
    <t>174</t>
  </si>
  <si>
    <t>Pol208</t>
  </si>
  <si>
    <t>Spojka pružná ø 300 (S4), 8 unašečů</t>
  </si>
  <si>
    <t>-604978889</t>
  </si>
  <si>
    <t>175</t>
  </si>
  <si>
    <t>Pol209</t>
  </si>
  <si>
    <t>Spojovací materiál</t>
  </si>
  <si>
    <t>kg</t>
  </si>
  <si>
    <t>-1822203191</t>
  </si>
  <si>
    <t>176</t>
  </si>
  <si>
    <t>Pol210</t>
  </si>
  <si>
    <t>Stěna kabiny</t>
  </si>
  <si>
    <t>258185187</t>
  </si>
  <si>
    <t>177</t>
  </si>
  <si>
    <t>Pol211</t>
  </si>
  <si>
    <t>Střídač napájecího systému 12V/230V</t>
  </si>
  <si>
    <t>549588029</t>
  </si>
  <si>
    <t>178</t>
  </si>
  <si>
    <t>Pol212</t>
  </si>
  <si>
    <t>Stykač dolu silový</t>
  </si>
  <si>
    <t>1503362176</t>
  </si>
  <si>
    <t>179</t>
  </si>
  <si>
    <t>Pol213</t>
  </si>
  <si>
    <t>Stykač na pomalou jízdu silový</t>
  </si>
  <si>
    <t>-1813975657</t>
  </si>
  <si>
    <t>180</t>
  </si>
  <si>
    <t>Pol214</t>
  </si>
  <si>
    <t>Stykač nahoru silový</t>
  </si>
  <si>
    <t>-1125161759</t>
  </si>
  <si>
    <t>181</t>
  </si>
  <si>
    <t>Pol215</t>
  </si>
  <si>
    <t>Stykač třípólový 11kW,cívka 48V 50Hz</t>
  </si>
  <si>
    <t>-1682125958</t>
  </si>
  <si>
    <t>182</t>
  </si>
  <si>
    <t>Pol216</t>
  </si>
  <si>
    <t>Stykač třípólový, cívka 230V 50Hz</t>
  </si>
  <si>
    <t>-42525240</t>
  </si>
  <si>
    <t>183</t>
  </si>
  <si>
    <t>Pol216.3</t>
  </si>
  <si>
    <t>Stykač třípólový, cívka 110V, DC</t>
  </si>
  <si>
    <t>-1190895528</t>
  </si>
  <si>
    <t>184</t>
  </si>
  <si>
    <t>Pol216.1</t>
  </si>
  <si>
    <t>Stykač třípólový, cívka 220V, DC</t>
  </si>
  <si>
    <t>447954070</t>
  </si>
  <si>
    <t>185</t>
  </si>
  <si>
    <t>Pol216.2</t>
  </si>
  <si>
    <t>Stykač třípólový, cívka 48V, DC</t>
  </si>
  <si>
    <t>-2004187767</t>
  </si>
  <si>
    <t>186</t>
  </si>
  <si>
    <t>Pol217</t>
  </si>
  <si>
    <t>Svítidlo kabinové - podhled</t>
  </si>
  <si>
    <t>297235364</t>
  </si>
  <si>
    <t>187</t>
  </si>
  <si>
    <t>Pol217.1</t>
  </si>
  <si>
    <t>Startér zářivka</t>
  </si>
  <si>
    <t>-344946347</t>
  </si>
  <si>
    <t>188</t>
  </si>
  <si>
    <t>Pol218</t>
  </si>
  <si>
    <t>Synchronizační kladka (různé průměry) pro dveře automatické</t>
  </si>
  <si>
    <t>-874778767</t>
  </si>
  <si>
    <t>189</t>
  </si>
  <si>
    <t>Pol219</t>
  </si>
  <si>
    <t>Synchronizační lanko pro dveře automatické</t>
  </si>
  <si>
    <t>17483186</t>
  </si>
  <si>
    <t>190</t>
  </si>
  <si>
    <t>Pol220</t>
  </si>
  <si>
    <t>Šachetní displej pro dveře</t>
  </si>
  <si>
    <t>1470750817</t>
  </si>
  <si>
    <t>191</t>
  </si>
  <si>
    <t>Pol221</t>
  </si>
  <si>
    <t>Těsnění ventilů hydraulického agregátu</t>
  </si>
  <si>
    <t>-1365793037</t>
  </si>
  <si>
    <t>192</t>
  </si>
  <si>
    <t>Pol222</t>
  </si>
  <si>
    <t>Tlačítko nepodsvětlené pro dveře</t>
  </si>
  <si>
    <t>-2032162681</t>
  </si>
  <si>
    <t>193</t>
  </si>
  <si>
    <t>Pol223</t>
  </si>
  <si>
    <t>Tlačítko podsvětlené pro dveře</t>
  </si>
  <si>
    <t>-559221676</t>
  </si>
  <si>
    <t>194</t>
  </si>
  <si>
    <t>Pol224</t>
  </si>
  <si>
    <t>Tlačítko podsvětlené s Brailovým písmem</t>
  </si>
  <si>
    <t>-1783555547</t>
  </si>
  <si>
    <t>195</t>
  </si>
  <si>
    <t>Pol225</t>
  </si>
  <si>
    <t>Tlačítko s klíčkovým ovladačem</t>
  </si>
  <si>
    <t>-459334885</t>
  </si>
  <si>
    <t>196</t>
  </si>
  <si>
    <t>Pol226</t>
  </si>
  <si>
    <t>Torzní pružina pro dveře ruční</t>
  </si>
  <si>
    <t>-858358186</t>
  </si>
  <si>
    <t>197</t>
  </si>
  <si>
    <t>Pol227</t>
  </si>
  <si>
    <t>Trafo pro osvětlení kabiny</t>
  </si>
  <si>
    <t>1533992078</t>
  </si>
  <si>
    <t>198</t>
  </si>
  <si>
    <t>Pol228.3</t>
  </si>
  <si>
    <t>Trakční kotouč ø 400 5 x lano ø 8</t>
  </si>
  <si>
    <t>853975107</t>
  </si>
  <si>
    <t>199</t>
  </si>
  <si>
    <t>Pol228.2</t>
  </si>
  <si>
    <t>Trakční kotouč ø 400 6 x lano ø 5 pro stroj GEM 3.0</t>
  </si>
  <si>
    <t>1161872311</t>
  </si>
  <si>
    <t>200</t>
  </si>
  <si>
    <t>Pol228.1</t>
  </si>
  <si>
    <t>Trakční kotouč ø 400 6 x lano ø 10</t>
  </si>
  <si>
    <t>1923334304</t>
  </si>
  <si>
    <t>201</t>
  </si>
  <si>
    <t>Pol228</t>
  </si>
  <si>
    <t>Trakční kotouč ø 440 6 x lano ø 10</t>
  </si>
  <si>
    <t>-1956854028</t>
  </si>
  <si>
    <t>202</t>
  </si>
  <si>
    <t>Pol229</t>
  </si>
  <si>
    <t>Trakční kotouč ø 480 4 x lano ø 12</t>
  </si>
  <si>
    <t>-1012997620</t>
  </si>
  <si>
    <t>203</t>
  </si>
  <si>
    <t>Pol230</t>
  </si>
  <si>
    <t>Trakční kotouč ø 500 2 x lano ø 11</t>
  </si>
  <si>
    <t>587577735</t>
  </si>
  <si>
    <t>204</t>
  </si>
  <si>
    <t>Pol231</t>
  </si>
  <si>
    <t>Trakční kotouč ø 500 3 x lano ø 10</t>
  </si>
  <si>
    <t>2108865346</t>
  </si>
  <si>
    <t>205</t>
  </si>
  <si>
    <t>Pol232</t>
  </si>
  <si>
    <t>Trakční kotouč ø 500 6 x lano ø 10</t>
  </si>
  <si>
    <t>-178303720</t>
  </si>
  <si>
    <t>206</t>
  </si>
  <si>
    <t>Pol233</t>
  </si>
  <si>
    <t>Trakční kotouč ø 550 4 x lano ø 12</t>
  </si>
  <si>
    <t>-977824897</t>
  </si>
  <si>
    <t>207</t>
  </si>
  <si>
    <t>Pol234</t>
  </si>
  <si>
    <t>Trakční kotouč ø 630 2 x lano ø 10</t>
  </si>
  <si>
    <t>146276046</t>
  </si>
  <si>
    <t>208</t>
  </si>
  <si>
    <t>Pol235</t>
  </si>
  <si>
    <t>Trakční kotouč ø 650 4 x lano ø 12</t>
  </si>
  <si>
    <t>815176972</t>
  </si>
  <si>
    <t>209</t>
  </si>
  <si>
    <t>Pol236</t>
  </si>
  <si>
    <t>Trakční kotouč ø 660 3 x lano ø 10</t>
  </si>
  <si>
    <t>422512993</t>
  </si>
  <si>
    <t>210</t>
  </si>
  <si>
    <t>Pol237</t>
  </si>
  <si>
    <t>Trakční kotouč ø 670 4 x lano ø 12</t>
  </si>
  <si>
    <t>-1855077421</t>
  </si>
  <si>
    <t>211</t>
  </si>
  <si>
    <t>Pol238</t>
  </si>
  <si>
    <t>Trakční kotouč ø 710 2 x lano ø 10 (2 x 11)</t>
  </si>
  <si>
    <t>1352083309</t>
  </si>
  <si>
    <t>212</t>
  </si>
  <si>
    <t>Pol239</t>
  </si>
  <si>
    <t>Trakční kotouč ø 725 2 x lano ø 10</t>
  </si>
  <si>
    <t>-726915208</t>
  </si>
  <si>
    <t>213</t>
  </si>
  <si>
    <t>Pol240</t>
  </si>
  <si>
    <t>Trakční kotouč ø 725 3 x lano ø 10</t>
  </si>
  <si>
    <t>-1756511025</t>
  </si>
  <si>
    <t>214</t>
  </si>
  <si>
    <t>Pol241</t>
  </si>
  <si>
    <t>Trakční kotouč ø 725 4 x lano ø 12 (4 x 10)</t>
  </si>
  <si>
    <t>-164537413</t>
  </si>
  <si>
    <t>215</t>
  </si>
  <si>
    <t>Pol242</t>
  </si>
  <si>
    <t>Trakční kotouč ø 805 3 x lano ø 10</t>
  </si>
  <si>
    <t>1126405636</t>
  </si>
  <si>
    <t>216</t>
  </si>
  <si>
    <t>Pol243</t>
  </si>
  <si>
    <t>Transformátor 400V/2x12V 3,7A, 24V 3,7A, 6V 3,7A</t>
  </si>
  <si>
    <t>-96554867</t>
  </si>
  <si>
    <t>217</t>
  </si>
  <si>
    <t>Pol244</t>
  </si>
  <si>
    <t>Tuk mazací AK 2</t>
  </si>
  <si>
    <t>-1535346430</t>
  </si>
  <si>
    <t>218</t>
  </si>
  <si>
    <t>Pol245</t>
  </si>
  <si>
    <t>Unašeč dveří  pro dveře automatické</t>
  </si>
  <si>
    <t>704178898</t>
  </si>
  <si>
    <t>219</t>
  </si>
  <si>
    <t>Pol246</t>
  </si>
  <si>
    <t>Unašeč kabinových dveří</t>
  </si>
  <si>
    <t>1209752834</t>
  </si>
  <si>
    <t>220</t>
  </si>
  <si>
    <t>Pol247</t>
  </si>
  <si>
    <t>Unašeč šachetních dveří s hákovou uzávěrou</t>
  </si>
  <si>
    <t>33323359</t>
  </si>
  <si>
    <t>221</t>
  </si>
  <si>
    <t>Pol248</t>
  </si>
  <si>
    <t>Usměrňovač napájecího systému 230V/25A</t>
  </si>
  <si>
    <t>-1283096460</t>
  </si>
  <si>
    <t>222</t>
  </si>
  <si>
    <t>Pol248.1</t>
  </si>
  <si>
    <t>Úhelník ocelový</t>
  </si>
  <si>
    <t>-1659518397</t>
  </si>
  <si>
    <t>223</t>
  </si>
  <si>
    <t>Pol249</t>
  </si>
  <si>
    <t>Vážící systém kabiny</t>
  </si>
  <si>
    <t>2005994153</t>
  </si>
  <si>
    <t>224</t>
  </si>
  <si>
    <t>Pol250</t>
  </si>
  <si>
    <t>Vstupní sloupek kabiny levý/pravý</t>
  </si>
  <si>
    <t>-836027804</t>
  </si>
  <si>
    <t>225</t>
  </si>
  <si>
    <t>Pol251</t>
  </si>
  <si>
    <t>Vypínač hl. 25/B 4 pol. vypínač</t>
  </si>
  <si>
    <t>-1183765869</t>
  </si>
  <si>
    <t>226</t>
  </si>
  <si>
    <t>Pol252</t>
  </si>
  <si>
    <t>Vypínač hl. 63/B 4 pol. vypínač</t>
  </si>
  <si>
    <t>86451880</t>
  </si>
  <si>
    <t>227</t>
  </si>
  <si>
    <t>Pol252.1</t>
  </si>
  <si>
    <t>Vypínač na světlo</t>
  </si>
  <si>
    <t>-337686428</t>
  </si>
  <si>
    <t>228</t>
  </si>
  <si>
    <t>Pol253</t>
  </si>
  <si>
    <t>Záložní zdroj GSM</t>
  </si>
  <si>
    <t>546080949</t>
  </si>
  <si>
    <t>229</t>
  </si>
  <si>
    <t>Pol253.3</t>
  </si>
  <si>
    <t>Zámek rozvaděče</t>
  </si>
  <si>
    <t>-1318379539</t>
  </si>
  <si>
    <t>230</t>
  </si>
  <si>
    <t>Pol253.1</t>
  </si>
  <si>
    <t>Zařízení dálkové signalizace výtahu</t>
  </si>
  <si>
    <t>1644996077</t>
  </si>
  <si>
    <t>231</t>
  </si>
  <si>
    <t>Pol253.2</t>
  </si>
  <si>
    <t>Zařízení OR proti poklesu kabiny A3</t>
  </si>
  <si>
    <t>-1313463124</t>
  </si>
  <si>
    <t>232</t>
  </si>
  <si>
    <t>Pol254</t>
  </si>
  <si>
    <t>Zavírací pružina pro dveře automatické</t>
  </si>
  <si>
    <t>977923621</t>
  </si>
  <si>
    <t>233</t>
  </si>
  <si>
    <t>Pol254.1</t>
  </si>
  <si>
    <t>Zásuvka 230V</t>
  </si>
  <si>
    <t>-1489523573</t>
  </si>
  <si>
    <t>234</t>
  </si>
  <si>
    <t>Pol255</t>
  </si>
  <si>
    <t>Zrcadlo 5mm, broušené hrany, bezpečnostní folie</t>
  </si>
  <si>
    <t>1738195113</t>
  </si>
  <si>
    <t>235</t>
  </si>
  <si>
    <t>Pol255.2</t>
  </si>
  <si>
    <t>Zvonek/alarm</t>
  </si>
  <si>
    <t>-781157784</t>
  </si>
  <si>
    <t>236</t>
  </si>
  <si>
    <t>Pol126</t>
  </si>
  <si>
    <t>Zářivka LED 60cm</t>
  </si>
  <si>
    <t>-2143856564</t>
  </si>
  <si>
    <t>237</t>
  </si>
  <si>
    <t>Pol126.1</t>
  </si>
  <si>
    <t>Zářivka LED 120cm</t>
  </si>
  <si>
    <t>-1010690090</t>
  </si>
  <si>
    <t>238</t>
  </si>
  <si>
    <t>Pol126.2</t>
  </si>
  <si>
    <t>Zářivka LED 150cm</t>
  </si>
  <si>
    <t>-2103290007</t>
  </si>
  <si>
    <t>239</t>
  </si>
  <si>
    <t>Pol255.1</t>
  </si>
  <si>
    <t>Žárovka LED, závit E27</t>
  </si>
  <si>
    <t>1703673319</t>
  </si>
  <si>
    <t>240</t>
  </si>
  <si>
    <t>Pol256</t>
  </si>
  <si>
    <t>Žebřík pro vstup do prohlubně</t>
  </si>
  <si>
    <t>1856671643</t>
  </si>
  <si>
    <t>MAT - P</t>
  </si>
  <si>
    <t>Materiál plošiny</t>
  </si>
  <si>
    <t>241</t>
  </si>
  <si>
    <t>Pol257</t>
  </si>
  <si>
    <t>Baterie do plošiny</t>
  </si>
  <si>
    <t>1394929923</t>
  </si>
  <si>
    <t>242</t>
  </si>
  <si>
    <t>Pol258</t>
  </si>
  <si>
    <t>Hlavní vypínač</t>
  </si>
  <si>
    <t>1843397547</t>
  </si>
  <si>
    <t>243</t>
  </si>
  <si>
    <t>Pol259</t>
  </si>
  <si>
    <t>530235551</t>
  </si>
  <si>
    <t>244</t>
  </si>
  <si>
    <t>Pol260</t>
  </si>
  <si>
    <t>Madlo na plošině</t>
  </si>
  <si>
    <t>-1791134088</t>
  </si>
  <si>
    <t>245</t>
  </si>
  <si>
    <t>Pol261</t>
  </si>
  <si>
    <t>Maják zvukový</t>
  </si>
  <si>
    <t>2085202942</t>
  </si>
  <si>
    <t>246</t>
  </si>
  <si>
    <t>Pol262</t>
  </si>
  <si>
    <t>Měnič</t>
  </si>
  <si>
    <t>462518737</t>
  </si>
  <si>
    <t>247</t>
  </si>
  <si>
    <t>Pol263</t>
  </si>
  <si>
    <t>-124453610</t>
  </si>
  <si>
    <t>248</t>
  </si>
  <si>
    <t>Pol264</t>
  </si>
  <si>
    <t>Napájecí deska</t>
  </si>
  <si>
    <t>1545242034</t>
  </si>
  <si>
    <t>249</t>
  </si>
  <si>
    <t>Pol265</t>
  </si>
  <si>
    <t>Nástupní deska</t>
  </si>
  <si>
    <t>263025911</t>
  </si>
  <si>
    <t>250</t>
  </si>
  <si>
    <t>Pol266</t>
  </si>
  <si>
    <t>Naviják kabelový 3x220v</t>
  </si>
  <si>
    <t>1952762813</t>
  </si>
  <si>
    <t>251</t>
  </si>
  <si>
    <t>Pol267</t>
  </si>
  <si>
    <t>Podlaha</t>
  </si>
  <si>
    <t>411982248</t>
  </si>
  <si>
    <t>252</t>
  </si>
  <si>
    <t>Pol268</t>
  </si>
  <si>
    <t>Podlahový spínač typ Se</t>
  </si>
  <si>
    <t>565926149</t>
  </si>
  <si>
    <t>253</t>
  </si>
  <si>
    <t>Pol269</t>
  </si>
  <si>
    <t>Řetěz kabelový</t>
  </si>
  <si>
    <t>780883065</t>
  </si>
  <si>
    <t>254</t>
  </si>
  <si>
    <t>Pol270</t>
  </si>
  <si>
    <t>Řídící deska (Manus)</t>
  </si>
  <si>
    <t>-1375579430</t>
  </si>
  <si>
    <t>255</t>
  </si>
  <si>
    <t>Pol271</t>
  </si>
  <si>
    <t>Spínač ovladače</t>
  </si>
  <si>
    <t>-1736857029</t>
  </si>
  <si>
    <t>256</t>
  </si>
  <si>
    <t>Pol272</t>
  </si>
  <si>
    <t>Stykač třípolohový 48v</t>
  </si>
  <si>
    <t>247252368</t>
  </si>
  <si>
    <t>257</t>
  </si>
  <si>
    <t>Pol273</t>
  </si>
  <si>
    <t>Stykač třípolohový 220v</t>
  </si>
  <si>
    <t>1838771634</t>
  </si>
  <si>
    <t>258</t>
  </si>
  <si>
    <t>Pol274</t>
  </si>
  <si>
    <t>Tažné lano s kužely</t>
  </si>
  <si>
    <t>-993187533</t>
  </si>
  <si>
    <t>259</t>
  </si>
  <si>
    <t>Pol275</t>
  </si>
  <si>
    <t>Tlačítko ovladače</t>
  </si>
  <si>
    <t>-2118043739</t>
  </si>
  <si>
    <t>260</t>
  </si>
  <si>
    <t>Pol276</t>
  </si>
  <si>
    <t>Transformátor  220/48</t>
  </si>
  <si>
    <t>-116783156</t>
  </si>
  <si>
    <t>02</t>
  </si>
  <si>
    <t>Výjezdy, práce a zkoušky</t>
  </si>
  <si>
    <t>261</t>
  </si>
  <si>
    <t>HZS3242</t>
  </si>
  <si>
    <t>Hodinová sazba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</si>
  <si>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</si>
  <si>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</si>
  <si>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</si>
  <si>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262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</si>
  <si>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</si>
  <si>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</si>
  <si>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</si>
  <si>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</si>
  <si>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- na základě výslovné žádosti objednatele.</t>
  </si>
  <si>
    <t>263</t>
  </si>
  <si>
    <t>4.02</t>
  </si>
  <si>
    <t>Příplatek za havarijní výjezd do 2h od nahlášení požadavku mimo pracovní dobu 18:00-06:00h, o víkendech a svátcích</t>
  </si>
  <si>
    <t>-1014171683</t>
  </si>
  <si>
    <t>264</t>
  </si>
  <si>
    <t>P02</t>
  </si>
  <si>
    <t>Příplatek za výškové práce - použití plošiny nebo lešení</t>
  </si>
  <si>
    <t>2078576254</t>
  </si>
  <si>
    <t>265</t>
  </si>
  <si>
    <t>P02.1</t>
  </si>
  <si>
    <t>Výškové práce - jeřáb - max nosnost 3 t</t>
  </si>
  <si>
    <t>hod</t>
  </si>
  <si>
    <t>1126740036</t>
  </si>
  <si>
    <t>Poznámka k položce:_x000D_
Max. nosnost: 3 t_x000D__x000D_
Max. vyložení: 11 m_x000D__x000D_
Max. výška zdvihu:	10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</si>
  <si>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266</t>
  </si>
  <si>
    <t>P02.2</t>
  </si>
  <si>
    <t>Výškové práce - jeřáb - max nosnost 35 t</t>
  </si>
  <si>
    <t>-1298561912</t>
  </si>
  <si>
    <t>Poznámka k položce:_x000D_
Max. nosnost: 35 t_x000D__x000D_
Max. vyložení: 40 m_x000D__x000D_
Max. výška zdvihu:	44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</si>
  <si>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267</t>
  </si>
  <si>
    <t>P02.3</t>
  </si>
  <si>
    <t>Výškové práce - jeřáb - max nosnost 70 t</t>
  </si>
  <si>
    <t>-75814757</t>
  </si>
  <si>
    <t>Poznámka k položce:_x000D_
Max. nosnost: 70 t_x000D__x000D_
Max. vyložení: 62 m_x000D__x000D_
Max. výška zdvihu:	75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</si>
  <si>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268</t>
  </si>
  <si>
    <t>P03</t>
  </si>
  <si>
    <t>Zkouška po opravě a předání objednateli včetně protokolů</t>
  </si>
  <si>
    <t>ks</t>
  </si>
  <si>
    <t>-406040898</t>
  </si>
  <si>
    <t>03</t>
  </si>
  <si>
    <t>Odvoz a likvidace odpadu</t>
  </si>
  <si>
    <t>269</t>
  </si>
  <si>
    <t>P04</t>
  </si>
  <si>
    <t>Odvoz a likvidace odpadu včetně olejů</t>
  </si>
  <si>
    <t>t</t>
  </si>
  <si>
    <t>-1409063389</t>
  </si>
  <si>
    <t>270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</si>
  <si>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</si>
  <si>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</si>
  <si>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</si>
  <si>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</si>
  <si>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SOUPIS JEDNOTKOVÝCH CEN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</si>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</sst>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9" fillId="4" borderId="0" xfId="0" applyFont="1" applyFill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7" fillId="0" borderId="0" xfId="0" applyFont="1" applyAlignment="1">
      <alignment horizontal="left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9" fillId="2" borderId="0" xfId="0" applyNumberFormat="1" applyFont="1" applyFill="1" applyAlignment="1" applyProtection="1">
      <alignment vertical="center"/>
      <protection locked="0"/>
    </xf>
    <xf numFmtId="14" fontId="0" fillId="0" borderId="0" xfId="0" applyNumberFormat="1" applyAlignment="1">
      <alignment horizontal="left" vertical="center"/>
    </xf>
    <xf numFmtId="0" fontId="35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425450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597535</xdr:colOff>
      <xdr:row>81</xdr:row>
      <xdr:rowOff>0</xdr:rowOff>
    </xdr:from>
    <xdr:to>
      <xdr:col>41</xdr:col>
      <xdr:colOff>177165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226060</xdr:colOff>
      <xdr:row>106</xdr:row>
      <xdr:rowOff>19050</xdr:rowOff>
    </xdr:from>
    <xdr:to>
      <xdr:col>8</xdr:col>
      <xdr:colOff>1073150</xdr:colOff>
      <xdr:row>110</xdr:row>
      <xdr:rowOff>19050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50910" y="733425"/>
          <a:ext cx="847090" cy="11239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1" t="s">
        <v>14</v>
      </c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R5" s="16"/>
      <c r="BE5" s="168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72" t="s">
        <v>17</v>
      </c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R6" s="16"/>
      <c r="BE6" s="169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69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69"/>
      <c r="BS8" s="13" t="s">
        <v>6</v>
      </c>
    </row>
    <row r="9" spans="1:74" ht="14.45" customHeight="1">
      <c r="B9" s="16"/>
      <c r="AR9" s="16"/>
      <c r="BE9" s="169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69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69"/>
      <c r="BS11" s="13" t="s">
        <v>6</v>
      </c>
    </row>
    <row r="12" spans="1:74" ht="6.95" customHeight="1">
      <c r="B12" s="16"/>
      <c r="AR12" s="16"/>
      <c r="BE12" s="169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69"/>
      <c r="BS13" s="13" t="s">
        <v>6</v>
      </c>
    </row>
    <row r="14" spans="1:74" ht="12.75">
      <c r="B14" s="16"/>
      <c r="E14" s="173" t="s">
        <v>31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23" t="s">
        <v>28</v>
      </c>
      <c r="AN14" s="25" t="s">
        <v>31</v>
      </c>
      <c r="AR14" s="16"/>
      <c r="BE14" s="169"/>
      <c r="BS14" s="13" t="s">
        <v>6</v>
      </c>
    </row>
    <row r="15" spans="1:74" ht="6.95" customHeight="1">
      <c r="B15" s="16"/>
      <c r="AR15" s="16"/>
      <c r="BE15" s="169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1</v>
      </c>
      <c r="AR16" s="16"/>
      <c r="BE16" s="169"/>
      <c r="BS16" s="13" t="s">
        <v>4</v>
      </c>
    </row>
    <row r="17" spans="2:7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E17" s="169"/>
      <c r="BS17" s="13" t="s">
        <v>34</v>
      </c>
    </row>
    <row r="18" spans="2:71" ht="6.95" customHeight="1">
      <c r="B18" s="16"/>
      <c r="AR18" s="16"/>
      <c r="BE18" s="169"/>
      <c r="BS18" s="13" t="s">
        <v>6</v>
      </c>
    </row>
    <row r="19" spans="2:71" ht="12" customHeight="1">
      <c r="B19" s="16"/>
      <c r="D19" s="23" t="s">
        <v>35</v>
      </c>
      <c r="AK19" s="23" t="s">
        <v>25</v>
      </c>
      <c r="AN19" s="21" t="s">
        <v>1</v>
      </c>
      <c r="AR19" s="16"/>
      <c r="BE19" s="169"/>
      <c r="BS19" s="13" t="s">
        <v>6</v>
      </c>
    </row>
    <row r="20" spans="2:71" ht="18.399999999999999" customHeight="1">
      <c r="B20" s="16"/>
      <c r="E20" s="21" t="s">
        <v>36</v>
      </c>
      <c r="AK20" s="23" t="s">
        <v>28</v>
      </c>
      <c r="AN20" s="21" t="s">
        <v>1</v>
      </c>
      <c r="AR20" s="16"/>
      <c r="BE20" s="169"/>
      <c r="BS20" s="13" t="s">
        <v>34</v>
      </c>
    </row>
    <row r="21" spans="2:71" ht="6.95" customHeight="1">
      <c r="B21" s="16"/>
      <c r="AR21" s="16"/>
      <c r="BE21" s="169"/>
    </row>
    <row r="22" spans="2:71" ht="12" customHeight="1">
      <c r="B22" s="16"/>
      <c r="D22" s="23" t="s">
        <v>37</v>
      </c>
      <c r="AR22" s="16"/>
      <c r="BE22" s="169"/>
    </row>
    <row r="23" spans="2:71" ht="16.5" customHeight="1">
      <c r="B23" s="16"/>
      <c r="E23" s="175" t="s">
        <v>1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R23" s="16"/>
      <c r="BE23" s="169"/>
    </row>
    <row r="24" spans="2:71" ht="6.95" customHeight="1">
      <c r="B24" s="16"/>
      <c r="AR24" s="16"/>
      <c r="BE24" s="169"/>
    </row>
    <row r="25" spans="2:71" ht="6.95" customHeight="1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E25" s="169"/>
    </row>
    <row r="26" spans="2:71" s="1" customFormat="1" ht="25.9" customHeight="1">
      <c r="B26" s="27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6" t="e">
        <f>ROUND(AG94,2)</f>
        <v>#REF!</v>
      </c>
      <c r="AL26" s="177"/>
      <c r="AM26" s="177"/>
      <c r="AN26" s="177"/>
      <c r="AO26" s="177"/>
      <c r="AR26" s="27"/>
      <c r="BE26" s="169"/>
    </row>
    <row r="27" spans="2:71" s="1" customFormat="1" ht="6.95" customHeight="1">
      <c r="B27" s="27"/>
      <c r="AR27" s="27"/>
      <c r="BE27" s="169"/>
    </row>
    <row r="28" spans="2:71" s="1" customFormat="1" ht="12.75">
      <c r="B28" s="27"/>
      <c r="L28" s="178" t="s">
        <v>39</v>
      </c>
      <c r="M28" s="178"/>
      <c r="N28" s="178"/>
      <c r="O28" s="178"/>
      <c r="P28" s="178"/>
      <c r="W28" s="178" t="s">
        <v>40</v>
      </c>
      <c r="X28" s="178"/>
      <c r="Y28" s="178"/>
      <c r="Z28" s="178"/>
      <c r="AA28" s="178"/>
      <c r="AB28" s="178"/>
      <c r="AC28" s="178"/>
      <c r="AD28" s="178"/>
      <c r="AE28" s="178"/>
      <c r="AK28" s="178" t="s">
        <v>41</v>
      </c>
      <c r="AL28" s="178"/>
      <c r="AM28" s="178"/>
      <c r="AN28" s="178"/>
      <c r="AO28" s="178"/>
      <c r="AR28" s="27"/>
      <c r="BE28" s="169"/>
    </row>
    <row r="29" spans="2:71" s="2" customFormat="1" ht="14.45" customHeight="1">
      <c r="B29" s="31"/>
      <c r="D29" s="23" t="s">
        <v>42</v>
      </c>
      <c r="F29" s="23" t="s">
        <v>43</v>
      </c>
      <c r="L29" s="158">
        <v>0.21</v>
      </c>
      <c r="M29" s="157"/>
      <c r="N29" s="157"/>
      <c r="O29" s="157"/>
      <c r="P29" s="157"/>
      <c r="W29" s="156" t="e">
        <f>ROUND(AZ94, 2)</f>
        <v>#REF!</v>
      </c>
      <c r="X29" s="157"/>
      <c r="Y29" s="157"/>
      <c r="Z29" s="157"/>
      <c r="AA29" s="157"/>
      <c r="AB29" s="157"/>
      <c r="AC29" s="157"/>
      <c r="AD29" s="157"/>
      <c r="AE29" s="157"/>
      <c r="AK29" s="156" t="e">
        <f>ROUND(AV94, 2)</f>
        <v>#REF!</v>
      </c>
      <c r="AL29" s="157"/>
      <c r="AM29" s="157"/>
      <c r="AN29" s="157"/>
      <c r="AO29" s="157"/>
      <c r="AR29" s="31"/>
      <c r="BE29" s="170"/>
    </row>
    <row r="30" spans="2:71" s="2" customFormat="1" ht="14.45" customHeight="1">
      <c r="B30" s="31"/>
      <c r="F30" s="23" t="s">
        <v>44</v>
      </c>
      <c r="L30" s="158">
        <v>0.12</v>
      </c>
      <c r="M30" s="157"/>
      <c r="N30" s="157"/>
      <c r="O30" s="157"/>
      <c r="P30" s="157"/>
      <c r="W30" s="156">
        <f>ROUND(BA94, 2)</f>
        <v>0</v>
      </c>
      <c r="X30" s="157"/>
      <c r="Y30" s="157"/>
      <c r="Z30" s="157"/>
      <c r="AA30" s="157"/>
      <c r="AB30" s="157"/>
      <c r="AC30" s="157"/>
      <c r="AD30" s="157"/>
      <c r="AE30" s="157"/>
      <c r="AK30" s="156">
        <f>ROUND(AW94, 2)</f>
        <v>0</v>
      </c>
      <c r="AL30" s="157"/>
      <c r="AM30" s="157"/>
      <c r="AN30" s="157"/>
      <c r="AO30" s="157"/>
      <c r="AR30" s="31"/>
      <c r="BE30" s="170"/>
    </row>
    <row r="31" spans="2:71" s="2" customFormat="1" ht="14.45" hidden="1" customHeight="1">
      <c r="B31" s="31"/>
      <c r="F31" s="23" t="s">
        <v>45</v>
      </c>
      <c r="L31" s="158">
        <v>0.21</v>
      </c>
      <c r="M31" s="157"/>
      <c r="N31" s="157"/>
      <c r="O31" s="157"/>
      <c r="P31" s="157"/>
      <c r="W31" s="156">
        <f>ROUND(BB94, 2)</f>
        <v>0</v>
      </c>
      <c r="X31" s="157"/>
      <c r="Y31" s="157"/>
      <c r="Z31" s="157"/>
      <c r="AA31" s="157"/>
      <c r="AB31" s="157"/>
      <c r="AC31" s="157"/>
      <c r="AD31" s="157"/>
      <c r="AE31" s="157"/>
      <c r="AK31" s="156">
        <v>0</v>
      </c>
      <c r="AL31" s="157"/>
      <c r="AM31" s="157"/>
      <c r="AN31" s="157"/>
      <c r="AO31" s="157"/>
      <c r="AR31" s="31"/>
      <c r="BE31" s="170"/>
    </row>
    <row r="32" spans="2:71" s="2" customFormat="1" ht="14.45" hidden="1" customHeight="1">
      <c r="B32" s="31"/>
      <c r="F32" s="23" t="s">
        <v>46</v>
      </c>
      <c r="L32" s="158">
        <v>0.12</v>
      </c>
      <c r="M32" s="157"/>
      <c r="N32" s="157"/>
      <c r="O32" s="157"/>
      <c r="P32" s="157"/>
      <c r="W32" s="156">
        <f>ROUND(BC94, 2)</f>
        <v>0</v>
      </c>
      <c r="X32" s="157"/>
      <c r="Y32" s="157"/>
      <c r="Z32" s="157"/>
      <c r="AA32" s="157"/>
      <c r="AB32" s="157"/>
      <c r="AC32" s="157"/>
      <c r="AD32" s="157"/>
      <c r="AE32" s="157"/>
      <c r="AK32" s="156">
        <v>0</v>
      </c>
      <c r="AL32" s="157"/>
      <c r="AM32" s="157"/>
      <c r="AN32" s="157"/>
      <c r="AO32" s="157"/>
      <c r="AR32" s="31"/>
      <c r="BE32" s="170"/>
    </row>
    <row r="33" spans="2:57" s="2" customFormat="1" ht="14.45" hidden="1" customHeight="1">
      <c r="B33" s="31"/>
      <c r="F33" s="23" t="s">
        <v>47</v>
      </c>
      <c r="L33" s="158">
        <v>0</v>
      </c>
      <c r="M33" s="157"/>
      <c r="N33" s="157"/>
      <c r="O33" s="157"/>
      <c r="P33" s="157"/>
      <c r="W33" s="156">
        <f>ROUND(BD94, 2)</f>
        <v>0</v>
      </c>
      <c r="X33" s="157"/>
      <c r="Y33" s="157"/>
      <c r="Z33" s="157"/>
      <c r="AA33" s="157"/>
      <c r="AB33" s="157"/>
      <c r="AC33" s="157"/>
      <c r="AD33" s="157"/>
      <c r="AE33" s="157"/>
      <c r="AK33" s="156">
        <v>0</v>
      </c>
      <c r="AL33" s="157"/>
      <c r="AM33" s="157"/>
      <c r="AN33" s="157"/>
      <c r="AO33" s="157"/>
      <c r="AR33" s="31"/>
      <c r="BE33" s="170"/>
    </row>
    <row r="34" spans="2:57" s="1" customFormat="1" ht="6.95" customHeight="1">
      <c r="B34" s="27"/>
      <c r="AR34" s="27"/>
      <c r="BE34" s="169"/>
    </row>
    <row r="35" spans="2:57" s="1" customFormat="1" ht="25.9" customHeight="1">
      <c r="B35" s="27"/>
      <c r="C35" s="32"/>
      <c r="D35" s="33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49</v>
      </c>
      <c r="U35" s="34"/>
      <c r="V35" s="34"/>
      <c r="W35" s="34"/>
      <c r="X35" s="159" t="s">
        <v>50</v>
      </c>
      <c r="Y35" s="160"/>
      <c r="Z35" s="160"/>
      <c r="AA35" s="160"/>
      <c r="AB35" s="160"/>
      <c r="AC35" s="34"/>
      <c r="AD35" s="34"/>
      <c r="AE35" s="34"/>
      <c r="AF35" s="34"/>
      <c r="AG35" s="34"/>
      <c r="AH35" s="34"/>
      <c r="AI35" s="34"/>
      <c r="AJ35" s="34"/>
      <c r="AK35" s="161" t="e">
        <f>SUM(AK26:AK33)</f>
        <v>#REF!</v>
      </c>
      <c r="AL35" s="160"/>
      <c r="AM35" s="160"/>
      <c r="AN35" s="160"/>
      <c r="AO35" s="162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7"/>
      <c r="D49" s="36" t="s">
        <v>51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52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7"/>
      <c r="D60" s="38" t="s">
        <v>53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53</v>
      </c>
      <c r="AI60" s="29"/>
      <c r="AJ60" s="29"/>
      <c r="AK60" s="29"/>
      <c r="AL60" s="29"/>
      <c r="AM60" s="38" t="s">
        <v>54</v>
      </c>
      <c r="AN60" s="29"/>
      <c r="AO60" s="29"/>
      <c r="AR60" s="27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7"/>
      <c r="D64" s="36" t="s">
        <v>55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56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7"/>
      <c r="D75" s="38" t="s">
        <v>53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53</v>
      </c>
      <c r="AI75" s="29"/>
      <c r="AJ75" s="29"/>
      <c r="AK75" s="29"/>
      <c r="AL75" s="29"/>
      <c r="AM75" s="38" t="s">
        <v>54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5" customHeight="1">
      <c r="B82" s="27"/>
      <c r="C82" s="17" t="s">
        <v>57</v>
      </c>
      <c r="AR82" s="27"/>
    </row>
    <row r="83" spans="1:90" s="1" customFormat="1" ht="6.95" customHeight="1">
      <c r="B83" s="27"/>
      <c r="AR83" s="27"/>
    </row>
    <row r="84" spans="1:90" s="3" customFormat="1" ht="12" customHeight="1">
      <c r="B84" s="43"/>
      <c r="C84" s="23" t="s">
        <v>13</v>
      </c>
      <c r="L84" s="3" t="str">
        <f>K5</f>
        <v>OR_PHA</v>
      </c>
      <c r="AR84" s="43"/>
    </row>
    <row r="85" spans="1:90" s="4" customFormat="1" ht="36.950000000000003" customHeight="1">
      <c r="B85" s="44"/>
      <c r="C85" s="45" t="s">
        <v>16</v>
      </c>
      <c r="L85" s="147" t="str">
        <f>K6</f>
        <v>Pravidelné prohlídky, revize, vyproštění osob a opravy osobních a nákladních výtahů a plošin v obvodu OŘ PHA 2025-2026</v>
      </c>
      <c r="M85" s="148"/>
      <c r="N85" s="148"/>
      <c r="O85" s="148"/>
      <c r="P85" s="148"/>
      <c r="Q85" s="148"/>
      <c r="R85" s="148"/>
      <c r="S85" s="148"/>
      <c r="T85" s="148"/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  <c r="AF85" s="148"/>
      <c r="AG85" s="148"/>
      <c r="AH85" s="148"/>
      <c r="AI85" s="148"/>
      <c r="AJ85" s="148"/>
      <c r="AR85" s="44"/>
    </row>
    <row r="86" spans="1:90" s="1" customFormat="1" ht="6.95" customHeight="1">
      <c r="B86" s="27"/>
      <c r="AR86" s="27"/>
    </row>
    <row r="87" spans="1:90" s="1" customFormat="1" ht="12" customHeight="1">
      <c r="B87" s="27"/>
      <c r="C87" s="23" t="s">
        <v>20</v>
      </c>
      <c r="L87" s="46" t="str">
        <f>IF(K8="","",K8)</f>
        <v>obvod OŘ Praha</v>
      </c>
      <c r="AI87" s="23" t="s">
        <v>22</v>
      </c>
      <c r="AM87" s="149" t="str">
        <f>IF(AN8= "","",AN8)</f>
        <v>9. 9. 2025</v>
      </c>
      <c r="AN87" s="149"/>
      <c r="AR87" s="27"/>
    </row>
    <row r="88" spans="1:90" s="1" customFormat="1" ht="6.95" customHeight="1">
      <c r="B88" s="27"/>
      <c r="AR88" s="27"/>
    </row>
    <row r="89" spans="1:90" s="1" customFormat="1" ht="15.2" customHeight="1">
      <c r="B89" s="27"/>
      <c r="C89" s="23" t="s">
        <v>24</v>
      </c>
      <c r="L89" s="3" t="str">
        <f>IF(E11= "","",E11)</f>
        <v>Správa železnic, státní organizace</v>
      </c>
      <c r="AI89" s="23" t="s">
        <v>32</v>
      </c>
      <c r="AM89" s="150" t="str">
        <f>IF(E17="","",E17)</f>
        <v xml:space="preserve"> </v>
      </c>
      <c r="AN89" s="151"/>
      <c r="AO89" s="151"/>
      <c r="AP89" s="151"/>
      <c r="AR89" s="27"/>
      <c r="AS89" s="152" t="s">
        <v>58</v>
      </c>
      <c r="AT89" s="153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0" s="1" customFormat="1" ht="15.2" customHeight="1">
      <c r="B90" s="27"/>
      <c r="C90" s="23" t="s">
        <v>30</v>
      </c>
      <c r="L90" s="3" t="str">
        <f>IF(E14= "Vyplň údaj","",E14)</f>
        <v/>
      </c>
      <c r="AI90" s="23" t="s">
        <v>35</v>
      </c>
      <c r="AM90" s="150" t="str">
        <f>IF(E20="","",E20)</f>
        <v>L. Ulrich, DiS</v>
      </c>
      <c r="AN90" s="151"/>
      <c r="AO90" s="151"/>
      <c r="AP90" s="151"/>
      <c r="AR90" s="27"/>
      <c r="AS90" s="154"/>
      <c r="AT90" s="155"/>
      <c r="BD90" s="50"/>
    </row>
    <row r="91" spans="1:90" s="1" customFormat="1" ht="10.9" customHeight="1">
      <c r="B91" s="27"/>
      <c r="AR91" s="27"/>
      <c r="AS91" s="154"/>
      <c r="AT91" s="155"/>
      <c r="BD91" s="50"/>
    </row>
    <row r="92" spans="1:90" s="1" customFormat="1" ht="29.25" customHeight="1">
      <c r="B92" s="27"/>
      <c r="C92" s="142" t="s">
        <v>59</v>
      </c>
      <c r="D92" s="143"/>
      <c r="E92" s="143"/>
      <c r="F92" s="143"/>
      <c r="G92" s="143"/>
      <c r="H92" s="51"/>
      <c r="I92" s="144" t="s">
        <v>60</v>
      </c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  <c r="AF92" s="143"/>
      <c r="AG92" s="145" t="s">
        <v>61</v>
      </c>
      <c r="AH92" s="143"/>
      <c r="AI92" s="143"/>
      <c r="AJ92" s="143"/>
      <c r="AK92" s="143"/>
      <c r="AL92" s="143"/>
      <c r="AM92" s="143"/>
      <c r="AN92" s="144" t="s">
        <v>62</v>
      </c>
      <c r="AO92" s="143"/>
      <c r="AP92" s="146"/>
      <c r="AQ92" s="52" t="s">
        <v>63</v>
      </c>
      <c r="AR92" s="27"/>
      <c r="AS92" s="53" t="s">
        <v>64</v>
      </c>
      <c r="AT92" s="54" t="s">
        <v>65</v>
      </c>
      <c r="AU92" s="54" t="s">
        <v>66</v>
      </c>
      <c r="AV92" s="54" t="s">
        <v>67</v>
      </c>
      <c r="AW92" s="54" t="s">
        <v>68</v>
      </c>
      <c r="AX92" s="54" t="s">
        <v>69</v>
      </c>
      <c r="AY92" s="54" t="s">
        <v>70</v>
      </c>
      <c r="AZ92" s="54" t="s">
        <v>71</v>
      </c>
      <c r="BA92" s="54" t="s">
        <v>72</v>
      </c>
      <c r="BB92" s="54" t="s">
        <v>73</v>
      </c>
      <c r="BC92" s="54" t="s">
        <v>74</v>
      </c>
      <c r="BD92" s="55" t="s">
        <v>75</v>
      </c>
    </row>
    <row r="93" spans="1:90" s="1" customFormat="1" ht="10.9" customHeight="1">
      <c r="B93" s="27"/>
      <c r="AR93" s="27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0" s="5" customFormat="1" ht="32.450000000000003" customHeight="1">
      <c r="B94" s="57"/>
      <c r="C94" s="58" t="s">
        <v>76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66" t="e">
        <f>ROUND(AG95,2)</f>
        <v>#REF!</v>
      </c>
      <c r="AH94" s="166"/>
      <c r="AI94" s="166"/>
      <c r="AJ94" s="166"/>
      <c r="AK94" s="166"/>
      <c r="AL94" s="166"/>
      <c r="AM94" s="166"/>
      <c r="AN94" s="167" t="e">
        <f>SUM(AG94,AT94)</f>
        <v>#REF!</v>
      </c>
      <c r="AO94" s="167"/>
      <c r="AP94" s="167"/>
      <c r="AQ94" s="60" t="s">
        <v>1</v>
      </c>
      <c r="AR94" s="57"/>
      <c r="AS94" s="61">
        <f>ROUND(AS95,2)</f>
        <v>0</v>
      </c>
      <c r="AT94" s="62" t="e">
        <f>ROUND(SUM(AV94:AW94),2)</f>
        <v>#REF!</v>
      </c>
      <c r="AU94" s="63" t="e">
        <f>ROUND(AU95,5)</f>
        <v>#REF!</v>
      </c>
      <c r="AV94" s="62" t="e">
        <f>ROUND(AZ94*L29,2)</f>
        <v>#REF!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 t="e">
        <f>ROUND(AZ95,2)</f>
        <v>#REF!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77</v>
      </c>
      <c r="BT94" s="65" t="s">
        <v>78</v>
      </c>
      <c r="BV94" s="65" t="s">
        <v>79</v>
      </c>
      <c r="BW94" s="65" t="s">
        <v>5</v>
      </c>
      <c r="BX94" s="65" t="s">
        <v>80</v>
      </c>
      <c r="CL94" s="65" t="s">
        <v>1</v>
      </c>
    </row>
    <row r="95" spans="1:90" s="6" customFormat="1" ht="50.25" customHeight="1">
      <c r="A95" s="66" t="s">
        <v>81</v>
      </c>
      <c r="B95" s="67"/>
      <c r="C95" s="68"/>
      <c r="D95" s="165" t="s">
        <v>14</v>
      </c>
      <c r="E95" s="165"/>
      <c r="F95" s="165"/>
      <c r="G95" s="165"/>
      <c r="H95" s="165"/>
      <c r="I95" s="69"/>
      <c r="J95" s="165" t="s">
        <v>17</v>
      </c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3" t="e">
        <f>'OR_PHA - Pravidelné prohl...'!#REF!</f>
        <v>#REF!</v>
      </c>
      <c r="AH95" s="164"/>
      <c r="AI95" s="164"/>
      <c r="AJ95" s="164"/>
      <c r="AK95" s="164"/>
      <c r="AL95" s="164"/>
      <c r="AM95" s="164"/>
      <c r="AN95" s="163" t="e">
        <f>SUM(AG95,AT95)</f>
        <v>#REF!</v>
      </c>
      <c r="AO95" s="164"/>
      <c r="AP95" s="164"/>
      <c r="AQ95" s="70" t="s">
        <v>82</v>
      </c>
      <c r="AR95" s="67"/>
      <c r="AS95" s="71">
        <v>0</v>
      </c>
      <c r="AT95" s="72" t="e">
        <f>ROUND(SUM(AV95:AW95),2)</f>
        <v>#REF!</v>
      </c>
      <c r="AU95" s="73" t="e">
        <f>'OR_PHA - Pravidelné prohl...'!N118</f>
        <v>#REF!</v>
      </c>
      <c r="AV95" s="72" t="e">
        <f>'OR_PHA - Pravidelné prohl...'!#REF!</f>
        <v>#REF!</v>
      </c>
      <c r="AW95" s="72" t="e">
        <f>'OR_PHA - Pravidelné prohl...'!#REF!</f>
        <v>#REF!</v>
      </c>
      <c r="AX95" s="72" t="e">
        <f>'OR_PHA - Pravidelné prohl...'!#REF!</f>
        <v>#REF!</v>
      </c>
      <c r="AY95" s="72" t="e">
        <f>'OR_PHA - Pravidelné prohl...'!#REF!</f>
        <v>#REF!</v>
      </c>
      <c r="AZ95" s="72" t="e">
        <f>'OR_PHA - Pravidelné prohl...'!F31</f>
        <v>#REF!</v>
      </c>
      <c r="BA95" s="72">
        <f>'OR_PHA - Pravidelné prohl...'!F32</f>
        <v>0</v>
      </c>
      <c r="BB95" s="72">
        <f>'OR_PHA - Pravidelné prohl...'!F33</f>
        <v>0</v>
      </c>
      <c r="BC95" s="72">
        <f>'OR_PHA - Pravidelné prohl...'!F34</f>
        <v>0</v>
      </c>
      <c r="BD95" s="74">
        <f>'OR_PHA - Pravidelné prohl...'!F35</f>
        <v>0</v>
      </c>
      <c r="BT95" s="75" t="s">
        <v>83</v>
      </c>
      <c r="BU95" s="75" t="s">
        <v>84</v>
      </c>
      <c r="BV95" s="75" t="s">
        <v>79</v>
      </c>
      <c r="BW95" s="75" t="s">
        <v>5</v>
      </c>
      <c r="BX95" s="75" t="s">
        <v>80</v>
      </c>
      <c r="CL95" s="75" t="s">
        <v>1</v>
      </c>
    </row>
    <row r="96" spans="1:90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BRXatPGoCIlr+Yeb0VVeHK5YOSMoENKqG3eLAQGedJErZ5YwRLP4rLoINQU4vjt5nNfXutfg5aym+q46aX08Fg==" saltValue="JCSWS8ArQhQ6b/aSSHPpLXdxubCok9D8d2bAAZj73wvAcMB1EJoMFxmL/5tYy1sWUSoEuBCEygQTNHtuebwewg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Pravidelné proh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411"/>
  <sheetViews>
    <sheetView showGridLines="0" tabSelected="1" workbookViewId="0">
      <selection activeCell="G132" sqref="G13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77.1640625" customWidth="1"/>
    <col min="7" max="7" width="11.6640625" customWidth="1"/>
    <col min="8" max="8" width="15.8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AR2" s="13" t="s">
        <v>5</v>
      </c>
    </row>
    <row r="3" spans="2:44" ht="6.95" hidden="1" customHeight="1">
      <c r="B3" s="14"/>
      <c r="C3" s="15"/>
      <c r="D3" s="15"/>
      <c r="E3" s="15"/>
      <c r="F3" s="15"/>
      <c r="G3" s="15"/>
      <c r="H3" s="15"/>
      <c r="I3" s="15"/>
      <c r="J3" s="16"/>
      <c r="AR3" s="13" t="s">
        <v>85</v>
      </c>
    </row>
    <row r="4" spans="2:44" ht="24.95" hidden="1" customHeight="1">
      <c r="B4" s="16"/>
      <c r="D4" s="17" t="s">
        <v>86</v>
      </c>
      <c r="J4" s="16"/>
      <c r="K4" s="76" t="s">
        <v>10</v>
      </c>
      <c r="AR4" s="13" t="s">
        <v>4</v>
      </c>
    </row>
    <row r="5" spans="2:44" ht="6.95" hidden="1" customHeight="1">
      <c r="B5" s="16"/>
      <c r="J5" s="16"/>
    </row>
    <row r="6" spans="2:44" s="1" customFormat="1" ht="12" hidden="1" customHeight="1">
      <c r="B6" s="27"/>
      <c r="D6" s="23" t="s">
        <v>16</v>
      </c>
      <c r="J6" s="27"/>
    </row>
    <row r="7" spans="2:44" s="1" customFormat="1" ht="45" hidden="1" customHeight="1">
      <c r="B7" s="27"/>
      <c r="E7" s="147" t="s">
        <v>17</v>
      </c>
      <c r="F7" s="179"/>
      <c r="G7" s="179"/>
      <c r="J7" s="27"/>
    </row>
    <row r="8" spans="2:44" s="1" customFormat="1" hidden="1">
      <c r="B8" s="27"/>
      <c r="J8" s="27"/>
    </row>
    <row r="9" spans="2:44" s="1" customFormat="1" ht="12" hidden="1" customHeight="1">
      <c r="B9" s="27"/>
      <c r="D9" s="23" t="s">
        <v>18</v>
      </c>
      <c r="F9" s="21" t="s">
        <v>1</v>
      </c>
      <c r="H9" s="23" t="s">
        <v>19</v>
      </c>
      <c r="J9" s="27"/>
    </row>
    <row r="10" spans="2:44" s="1" customFormat="1" ht="12" hidden="1" customHeight="1">
      <c r="B10" s="27"/>
      <c r="D10" s="23" t="s">
        <v>20</v>
      </c>
      <c r="F10" s="21" t="s">
        <v>21</v>
      </c>
      <c r="H10" s="23" t="s">
        <v>22</v>
      </c>
      <c r="J10" s="27"/>
    </row>
    <row r="11" spans="2:44" s="1" customFormat="1" ht="10.9" hidden="1" customHeight="1">
      <c r="B11" s="27"/>
      <c r="J11" s="27"/>
    </row>
    <row r="12" spans="2:44" s="1" customFormat="1" ht="12" hidden="1" customHeight="1">
      <c r="B12" s="27"/>
      <c r="D12" s="23" t="s">
        <v>24</v>
      </c>
      <c r="H12" s="23" t="s">
        <v>25</v>
      </c>
      <c r="J12" s="27"/>
    </row>
    <row r="13" spans="2:44" s="1" customFormat="1" ht="18" hidden="1" customHeight="1">
      <c r="B13" s="27"/>
      <c r="E13" s="21" t="s">
        <v>27</v>
      </c>
      <c r="H13" s="23" t="s">
        <v>28</v>
      </c>
      <c r="J13" s="27"/>
    </row>
    <row r="14" spans="2:44" s="1" customFormat="1" ht="6.95" hidden="1" customHeight="1">
      <c r="B14" s="27"/>
      <c r="J14" s="27"/>
    </row>
    <row r="15" spans="2:44" s="1" customFormat="1" ht="12" hidden="1" customHeight="1">
      <c r="B15" s="27"/>
      <c r="D15" s="23" t="s">
        <v>30</v>
      </c>
      <c r="H15" s="23" t="s">
        <v>25</v>
      </c>
      <c r="J15" s="27"/>
    </row>
    <row r="16" spans="2:44" s="1" customFormat="1" ht="18" hidden="1" customHeight="1">
      <c r="B16" s="27"/>
      <c r="E16" s="180" t="str">
        <f>'Rekapitulace stavby'!E14</f>
        <v>Vyplň údaj</v>
      </c>
      <c r="F16" s="171"/>
      <c r="G16" s="171"/>
      <c r="H16" s="23" t="s">
        <v>28</v>
      </c>
      <c r="J16" s="27"/>
    </row>
    <row r="17" spans="2:10" s="1" customFormat="1" ht="6.95" hidden="1" customHeight="1">
      <c r="B17" s="27"/>
      <c r="J17" s="27"/>
    </row>
    <row r="18" spans="2:10" s="1" customFormat="1" ht="12" hidden="1" customHeight="1">
      <c r="B18" s="27"/>
      <c r="D18" s="23" t="s">
        <v>32</v>
      </c>
      <c r="H18" s="23" t="s">
        <v>25</v>
      </c>
      <c r="J18" s="27"/>
    </row>
    <row r="19" spans="2:10" s="1" customFormat="1" ht="18" hidden="1" customHeight="1">
      <c r="B19" s="27"/>
      <c r="E19" s="21" t="s">
        <v>33</v>
      </c>
      <c r="H19" s="23" t="s">
        <v>28</v>
      </c>
      <c r="J19" s="27"/>
    </row>
    <row r="20" spans="2:10" s="1" customFormat="1" ht="6.95" hidden="1" customHeight="1">
      <c r="B20" s="27"/>
      <c r="J20" s="27"/>
    </row>
    <row r="21" spans="2:10" s="1" customFormat="1" ht="12" hidden="1" customHeight="1">
      <c r="B21" s="27"/>
      <c r="D21" s="23" t="s">
        <v>35</v>
      </c>
      <c r="H21" s="23" t="s">
        <v>25</v>
      </c>
      <c r="J21" s="27"/>
    </row>
    <row r="22" spans="2:10" s="1" customFormat="1" ht="18" hidden="1" customHeight="1">
      <c r="B22" s="27"/>
      <c r="E22" s="21" t="s">
        <v>36</v>
      </c>
      <c r="H22" s="23" t="s">
        <v>28</v>
      </c>
      <c r="J22" s="27"/>
    </row>
    <row r="23" spans="2:10" s="1" customFormat="1" ht="6.95" hidden="1" customHeight="1">
      <c r="B23" s="27"/>
      <c r="J23" s="27"/>
    </row>
    <row r="24" spans="2:10" s="1" customFormat="1" ht="12" hidden="1" customHeight="1">
      <c r="B24" s="27"/>
      <c r="D24" s="23" t="s">
        <v>37</v>
      </c>
      <c r="J24" s="27"/>
    </row>
    <row r="25" spans="2:10" s="7" customFormat="1" ht="16.5" hidden="1" customHeight="1">
      <c r="B25" s="77"/>
      <c r="E25" s="175" t="s">
        <v>1</v>
      </c>
      <c r="F25" s="175"/>
      <c r="G25" s="175"/>
      <c r="J25" s="77"/>
    </row>
    <row r="26" spans="2:10" s="1" customFormat="1" ht="6.95" hidden="1" customHeight="1">
      <c r="B26" s="27"/>
      <c r="J26" s="27"/>
    </row>
    <row r="27" spans="2:10" s="1" customFormat="1" ht="6.95" hidden="1" customHeight="1">
      <c r="B27" s="27"/>
      <c r="D27" s="47"/>
      <c r="E27" s="47"/>
      <c r="F27" s="47"/>
      <c r="G27" s="47"/>
      <c r="H27" s="47"/>
      <c r="I27" s="47"/>
      <c r="J27" s="27"/>
    </row>
    <row r="28" spans="2:10" s="1" customFormat="1" ht="25.35" hidden="1" customHeight="1">
      <c r="B28" s="27"/>
      <c r="D28" s="78" t="s">
        <v>38</v>
      </c>
      <c r="J28" s="27"/>
    </row>
    <row r="29" spans="2:10" s="1" customFormat="1" ht="6.95" hidden="1" customHeight="1">
      <c r="B29" s="27"/>
      <c r="D29" s="47"/>
      <c r="E29" s="47"/>
      <c r="F29" s="47"/>
      <c r="G29" s="47"/>
      <c r="H29" s="47"/>
      <c r="I29" s="47"/>
      <c r="J29" s="27"/>
    </row>
    <row r="30" spans="2:10" s="1" customFormat="1" ht="14.45" hidden="1" customHeight="1">
      <c r="B30" s="27"/>
      <c r="F30" s="30" t="s">
        <v>40</v>
      </c>
      <c r="H30" s="30" t="s">
        <v>39</v>
      </c>
      <c r="J30" s="27"/>
    </row>
    <row r="31" spans="2:10" s="1" customFormat="1" ht="14.45" hidden="1" customHeight="1">
      <c r="B31" s="27"/>
      <c r="D31" s="49" t="s">
        <v>42</v>
      </c>
      <c r="E31" s="23" t="s">
        <v>43</v>
      </c>
      <c r="F31" s="79" t="e">
        <f>ROUND((SUM(BC118:BC410)),  2)</f>
        <v>#REF!</v>
      </c>
      <c r="H31" s="80">
        <v>0.21</v>
      </c>
      <c r="J31" s="27"/>
    </row>
    <row r="32" spans="2:10" s="1" customFormat="1" ht="14.45" hidden="1" customHeight="1">
      <c r="B32" s="27"/>
      <c r="E32" s="23" t="s">
        <v>44</v>
      </c>
      <c r="F32" s="79">
        <f>ROUND((SUM(BD118:BD410)),  2)</f>
        <v>0</v>
      </c>
      <c r="H32" s="80">
        <v>0.12</v>
      </c>
      <c r="J32" s="27"/>
    </row>
    <row r="33" spans="2:10" s="1" customFormat="1" ht="14.45" hidden="1" customHeight="1">
      <c r="B33" s="27"/>
      <c r="E33" s="23" t="s">
        <v>45</v>
      </c>
      <c r="F33" s="79">
        <f>ROUND((SUM(BE118:BE410)),  2)</f>
        <v>0</v>
      </c>
      <c r="H33" s="80">
        <v>0.21</v>
      </c>
      <c r="J33" s="27"/>
    </row>
    <row r="34" spans="2:10" s="1" customFormat="1" ht="14.45" hidden="1" customHeight="1">
      <c r="B34" s="27"/>
      <c r="E34" s="23" t="s">
        <v>46</v>
      </c>
      <c r="F34" s="79">
        <f>ROUND((SUM(BF118:BF410)),  2)</f>
        <v>0</v>
      </c>
      <c r="H34" s="80">
        <v>0.12</v>
      </c>
      <c r="J34" s="27"/>
    </row>
    <row r="35" spans="2:10" s="1" customFormat="1" ht="14.45" hidden="1" customHeight="1">
      <c r="B35" s="27"/>
      <c r="E35" s="23" t="s">
        <v>47</v>
      </c>
      <c r="F35" s="79">
        <f>ROUND((SUM(BG118:BG410)),  2)</f>
        <v>0</v>
      </c>
      <c r="H35" s="80">
        <v>0</v>
      </c>
      <c r="J35" s="27"/>
    </row>
    <row r="36" spans="2:10" s="1" customFormat="1" ht="6.95" hidden="1" customHeight="1">
      <c r="B36" s="27"/>
      <c r="J36" s="27"/>
    </row>
    <row r="37" spans="2:10" s="1" customFormat="1" ht="25.35" hidden="1" customHeight="1">
      <c r="B37" s="27"/>
      <c r="C37" s="81"/>
      <c r="D37" s="82" t="s">
        <v>48</v>
      </c>
      <c r="E37" s="51"/>
      <c r="F37" s="51"/>
      <c r="G37" s="83" t="s">
        <v>49</v>
      </c>
      <c r="H37" s="51"/>
      <c r="I37" s="84"/>
      <c r="J37" s="27"/>
    </row>
    <row r="38" spans="2:10" s="1" customFormat="1" ht="14.45" hidden="1" customHeight="1">
      <c r="B38" s="27"/>
      <c r="J38" s="27"/>
    </row>
    <row r="39" spans="2:10" ht="14.45" hidden="1" customHeight="1">
      <c r="B39" s="16"/>
      <c r="J39" s="16"/>
    </row>
    <row r="40" spans="2:10" ht="14.45" hidden="1" customHeight="1">
      <c r="B40" s="16"/>
      <c r="J40" s="16"/>
    </row>
    <row r="41" spans="2:10" ht="14.45" hidden="1" customHeight="1">
      <c r="B41" s="16"/>
      <c r="J41" s="16"/>
    </row>
    <row r="42" spans="2:10" ht="14.45" hidden="1" customHeight="1">
      <c r="B42" s="16"/>
      <c r="J42" s="16"/>
    </row>
    <row r="43" spans="2:10" ht="14.45" hidden="1" customHeight="1">
      <c r="B43" s="16"/>
      <c r="J43" s="16"/>
    </row>
    <row r="44" spans="2:10" ht="14.45" hidden="1" customHeight="1">
      <c r="B44" s="16"/>
      <c r="J44" s="16"/>
    </row>
    <row r="45" spans="2:10" ht="14.45" hidden="1" customHeight="1">
      <c r="B45" s="16"/>
      <c r="J45" s="16"/>
    </row>
    <row r="46" spans="2:10" ht="14.45" hidden="1" customHeight="1">
      <c r="B46" s="16"/>
      <c r="J46" s="16"/>
    </row>
    <row r="47" spans="2:10" ht="14.45" hidden="1" customHeight="1">
      <c r="B47" s="16"/>
      <c r="J47" s="16"/>
    </row>
    <row r="48" spans="2:10" ht="14.45" hidden="1" customHeight="1">
      <c r="B48" s="16"/>
      <c r="J48" s="16"/>
    </row>
    <row r="49" spans="2:10" ht="14.45" hidden="1" customHeight="1">
      <c r="B49" s="16"/>
      <c r="J49" s="16"/>
    </row>
    <row r="50" spans="2:10" s="1" customFormat="1" ht="14.45" hidden="1" customHeight="1">
      <c r="B50" s="27"/>
      <c r="D50" s="36" t="s">
        <v>51</v>
      </c>
      <c r="E50" s="37"/>
      <c r="F50" s="37"/>
      <c r="G50" s="36" t="s">
        <v>52</v>
      </c>
      <c r="H50" s="37"/>
      <c r="I50" s="37"/>
      <c r="J50" s="27"/>
    </row>
    <row r="51" spans="2:10" hidden="1">
      <c r="B51" s="16"/>
      <c r="J51" s="16"/>
    </row>
    <row r="52" spans="2:10" hidden="1">
      <c r="B52" s="16"/>
      <c r="J52" s="16"/>
    </row>
    <row r="53" spans="2:10" hidden="1">
      <c r="B53" s="16"/>
      <c r="J53" s="16"/>
    </row>
    <row r="54" spans="2:10" hidden="1">
      <c r="B54" s="16"/>
      <c r="J54" s="16"/>
    </row>
    <row r="55" spans="2:10" hidden="1">
      <c r="B55" s="16"/>
      <c r="J55" s="16"/>
    </row>
    <row r="56" spans="2:10" hidden="1">
      <c r="B56" s="16"/>
      <c r="J56" s="16"/>
    </row>
    <row r="57" spans="2:10" hidden="1">
      <c r="B57" s="16"/>
      <c r="J57" s="16"/>
    </row>
    <row r="58" spans="2:10" hidden="1">
      <c r="B58" s="16"/>
      <c r="J58" s="16"/>
    </row>
    <row r="59" spans="2:10" hidden="1">
      <c r="B59" s="16"/>
      <c r="J59" s="16"/>
    </row>
    <row r="60" spans="2:10" hidden="1">
      <c r="B60" s="16"/>
      <c r="J60" s="16"/>
    </row>
    <row r="61" spans="2:10" s="1" customFormat="1" ht="12.75" hidden="1">
      <c r="B61" s="27"/>
      <c r="D61" s="38" t="s">
        <v>53</v>
      </c>
      <c r="E61" s="29"/>
      <c r="F61" s="85" t="s">
        <v>54</v>
      </c>
      <c r="G61" s="38" t="s">
        <v>53</v>
      </c>
      <c r="H61" s="29"/>
      <c r="I61" s="29"/>
      <c r="J61" s="27"/>
    </row>
    <row r="62" spans="2:10" hidden="1">
      <c r="B62" s="16"/>
      <c r="J62" s="16"/>
    </row>
    <row r="63" spans="2:10" hidden="1">
      <c r="B63" s="16"/>
      <c r="J63" s="16"/>
    </row>
    <row r="64" spans="2:10" hidden="1">
      <c r="B64" s="16"/>
      <c r="J64" s="16"/>
    </row>
    <row r="65" spans="2:10" s="1" customFormat="1" ht="12.75" hidden="1">
      <c r="B65" s="27"/>
      <c r="D65" s="36" t="s">
        <v>55</v>
      </c>
      <c r="E65" s="37"/>
      <c r="F65" s="37"/>
      <c r="G65" s="36" t="s">
        <v>56</v>
      </c>
      <c r="H65" s="37"/>
      <c r="I65" s="37"/>
      <c r="J65" s="27"/>
    </row>
    <row r="66" spans="2:10" hidden="1">
      <c r="B66" s="16"/>
      <c r="J66" s="16"/>
    </row>
    <row r="67" spans="2:10" hidden="1">
      <c r="B67" s="16"/>
      <c r="J67" s="16"/>
    </row>
    <row r="68" spans="2:10" hidden="1">
      <c r="B68" s="16"/>
      <c r="J68" s="16"/>
    </row>
    <row r="69" spans="2:10" hidden="1">
      <c r="B69" s="16"/>
      <c r="J69" s="16"/>
    </row>
    <row r="70" spans="2:10" hidden="1">
      <c r="B70" s="16"/>
      <c r="J70" s="16"/>
    </row>
    <row r="71" spans="2:10" hidden="1">
      <c r="B71" s="16"/>
      <c r="J71" s="16"/>
    </row>
    <row r="72" spans="2:10" hidden="1">
      <c r="B72" s="16"/>
      <c r="J72" s="16"/>
    </row>
    <row r="73" spans="2:10" hidden="1">
      <c r="B73" s="16"/>
      <c r="J73" s="16"/>
    </row>
    <row r="74" spans="2:10" hidden="1">
      <c r="B74" s="16"/>
      <c r="J74" s="16"/>
    </row>
    <row r="75" spans="2:10" hidden="1">
      <c r="B75" s="16"/>
      <c r="J75" s="16"/>
    </row>
    <row r="76" spans="2:10" s="1" customFormat="1" ht="12.75" hidden="1">
      <c r="B76" s="27"/>
      <c r="D76" s="38" t="s">
        <v>53</v>
      </c>
      <c r="E76" s="29"/>
      <c r="F76" s="85" t="s">
        <v>54</v>
      </c>
      <c r="G76" s="38" t="s">
        <v>53</v>
      </c>
      <c r="H76" s="29"/>
      <c r="I76" s="29"/>
      <c r="J76" s="27"/>
    </row>
    <row r="77" spans="2:10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27"/>
    </row>
    <row r="78" spans="2:10" hidden="1"/>
    <row r="79" spans="2:10" hidden="1"/>
    <row r="80" spans="2:10" hidden="1"/>
    <row r="81" spans="2:45" s="1" customFormat="1" ht="6.95" hidden="1" customHeight="1">
      <c r="B81" s="41"/>
      <c r="C81" s="42"/>
      <c r="D81" s="42"/>
      <c r="E81" s="42"/>
      <c r="F81" s="42"/>
      <c r="G81" s="42"/>
      <c r="H81" s="42"/>
      <c r="I81" s="42"/>
      <c r="J81" s="27"/>
    </row>
    <row r="82" spans="2:45" s="1" customFormat="1" ht="24.95" hidden="1" customHeight="1">
      <c r="B82" s="27"/>
      <c r="C82" s="17" t="s">
        <v>87</v>
      </c>
      <c r="J82" s="27"/>
    </row>
    <row r="83" spans="2:45" s="1" customFormat="1" ht="6.95" hidden="1" customHeight="1">
      <c r="B83" s="27"/>
      <c r="J83" s="27"/>
    </row>
    <row r="84" spans="2:45" s="1" customFormat="1" ht="12" hidden="1" customHeight="1">
      <c r="B84" s="27"/>
      <c r="C84" s="23" t="s">
        <v>16</v>
      </c>
      <c r="J84" s="27"/>
    </row>
    <row r="85" spans="2:45" s="1" customFormat="1" ht="45" hidden="1" customHeight="1">
      <c r="B85" s="27"/>
      <c r="E85" s="147" t="str">
        <f>E7</f>
        <v>Pravidelné prohlídky, revize, vyproštění osob a opravy osobních a nákladních výtahů a plošin v obvodu OŘ PHA 2025-2026</v>
      </c>
      <c r="F85" s="179"/>
      <c r="G85" s="179"/>
      <c r="J85" s="27"/>
    </row>
    <row r="86" spans="2:45" s="1" customFormat="1" ht="6.95" hidden="1" customHeight="1">
      <c r="B86" s="27"/>
      <c r="J86" s="27"/>
    </row>
    <row r="87" spans="2:45" s="1" customFormat="1" ht="12" hidden="1" customHeight="1">
      <c r="B87" s="27"/>
      <c r="C87" s="23" t="s">
        <v>20</v>
      </c>
      <c r="F87" s="21" t="str">
        <f>F10</f>
        <v>obvod OŘ Praha</v>
      </c>
      <c r="H87" s="23" t="s">
        <v>22</v>
      </c>
      <c r="J87" s="27"/>
    </row>
    <row r="88" spans="2:45" s="1" customFormat="1" ht="6.95" hidden="1" customHeight="1">
      <c r="B88" s="27"/>
      <c r="J88" s="27"/>
    </row>
    <row r="89" spans="2:45" s="1" customFormat="1" ht="15.2" hidden="1" customHeight="1">
      <c r="B89" s="27"/>
      <c r="C89" s="23" t="s">
        <v>24</v>
      </c>
      <c r="F89" s="21" t="str">
        <f>E13</f>
        <v>Správa železnic, státní organizace</v>
      </c>
      <c r="H89" s="23" t="s">
        <v>32</v>
      </c>
      <c r="J89" s="27"/>
    </row>
    <row r="90" spans="2:45" s="1" customFormat="1" ht="15.2" hidden="1" customHeight="1">
      <c r="B90" s="27"/>
      <c r="C90" s="23" t="s">
        <v>30</v>
      </c>
      <c r="F90" s="21" t="str">
        <f>IF(E16="","",E16)</f>
        <v>Vyplň údaj</v>
      </c>
      <c r="H90" s="23" t="s">
        <v>35</v>
      </c>
      <c r="J90" s="27"/>
    </row>
    <row r="91" spans="2:45" s="1" customFormat="1" ht="10.35" hidden="1" customHeight="1">
      <c r="B91" s="27"/>
      <c r="J91" s="27"/>
    </row>
    <row r="92" spans="2:45" s="1" customFormat="1" ht="29.25" hidden="1" customHeight="1">
      <c r="B92" s="27"/>
      <c r="C92" s="86" t="s">
        <v>88</v>
      </c>
      <c r="D92" s="81"/>
      <c r="E92" s="81"/>
      <c r="F92" s="81"/>
      <c r="G92" s="81"/>
      <c r="H92" s="81"/>
      <c r="I92" s="81"/>
      <c r="J92" s="27"/>
    </row>
    <row r="93" spans="2:45" s="1" customFormat="1" ht="10.35" hidden="1" customHeight="1">
      <c r="B93" s="27"/>
      <c r="J93" s="27"/>
    </row>
    <row r="94" spans="2:45" s="1" customFormat="1" ht="22.9" hidden="1" customHeight="1">
      <c r="B94" s="27"/>
      <c r="C94" s="87" t="s">
        <v>89</v>
      </c>
      <c r="J94" s="27"/>
      <c r="AS94" s="13" t="s">
        <v>90</v>
      </c>
    </row>
    <row r="95" spans="2:45" s="8" customFormat="1" ht="24.95" hidden="1" customHeight="1">
      <c r="B95" s="88"/>
      <c r="D95" s="89" t="s">
        <v>91</v>
      </c>
      <c r="E95" s="90"/>
      <c r="F95" s="90"/>
      <c r="G95" s="90"/>
      <c r="H95" s="90"/>
      <c r="J95" s="88"/>
    </row>
    <row r="96" spans="2:45" s="8" customFormat="1" ht="24.95" hidden="1" customHeight="1">
      <c r="B96" s="88"/>
      <c r="D96" s="89" t="s">
        <v>92</v>
      </c>
      <c r="E96" s="90"/>
      <c r="F96" s="90"/>
      <c r="G96" s="90"/>
      <c r="H96" s="90"/>
      <c r="J96" s="88"/>
    </row>
    <row r="97" spans="2:10" s="9" customFormat="1" ht="19.899999999999999" hidden="1" customHeight="1">
      <c r="B97" s="91"/>
      <c r="D97" s="92" t="s">
        <v>93</v>
      </c>
      <c r="E97" s="93"/>
      <c r="F97" s="93"/>
      <c r="G97" s="93"/>
      <c r="H97" s="93"/>
      <c r="J97" s="91"/>
    </row>
    <row r="98" spans="2:10" s="9" customFormat="1" ht="19.899999999999999" hidden="1" customHeight="1">
      <c r="B98" s="91"/>
      <c r="D98" s="92" t="s">
        <v>94</v>
      </c>
      <c r="E98" s="93"/>
      <c r="F98" s="93"/>
      <c r="G98" s="93"/>
      <c r="H98" s="93"/>
      <c r="J98" s="91"/>
    </row>
    <row r="99" spans="2:10" s="9" customFormat="1" ht="19.899999999999999" hidden="1" customHeight="1">
      <c r="B99" s="91"/>
      <c r="D99" s="92" t="s">
        <v>95</v>
      </c>
      <c r="E99" s="93"/>
      <c r="F99" s="93"/>
      <c r="G99" s="93"/>
      <c r="H99" s="93"/>
      <c r="J99" s="91"/>
    </row>
    <row r="100" spans="2:10" s="9" customFormat="1" ht="19.899999999999999" hidden="1" customHeight="1">
      <c r="B100" s="91"/>
      <c r="D100" s="92" t="s">
        <v>96</v>
      </c>
      <c r="E100" s="93"/>
      <c r="F100" s="93"/>
      <c r="G100" s="93"/>
      <c r="H100" s="93"/>
      <c r="J100" s="91"/>
    </row>
    <row r="101" spans="2:10" s="1" customFormat="1" ht="21.75" hidden="1" customHeight="1">
      <c r="B101" s="27"/>
      <c r="J101" s="27"/>
    </row>
    <row r="102" spans="2:10" s="1" customFormat="1" ht="6.95" hidden="1" customHeight="1">
      <c r="B102" s="39"/>
      <c r="C102" s="40"/>
      <c r="D102" s="40"/>
      <c r="E102" s="40"/>
      <c r="F102" s="40"/>
      <c r="G102" s="40"/>
      <c r="H102" s="40"/>
      <c r="I102" s="40"/>
      <c r="J102" s="27"/>
    </row>
    <row r="103" spans="2:10" hidden="1"/>
    <row r="104" spans="2:10" hidden="1"/>
    <row r="105" spans="2:10" hidden="1"/>
    <row r="106" spans="2:10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27"/>
    </row>
    <row r="107" spans="2:10" s="1" customFormat="1" ht="24.95" customHeight="1">
      <c r="B107" s="27"/>
      <c r="C107" s="17" t="s">
        <v>1224</v>
      </c>
      <c r="J107" s="27"/>
    </row>
    <row r="108" spans="2:10" s="1" customFormat="1" ht="6.95" customHeight="1">
      <c r="B108" s="27"/>
      <c r="J108" s="27"/>
    </row>
    <row r="109" spans="2:10" s="1" customFormat="1" ht="12" customHeight="1">
      <c r="B109" s="27"/>
      <c r="C109" s="23" t="s">
        <v>16</v>
      </c>
      <c r="J109" s="27"/>
    </row>
    <row r="110" spans="2:10" s="1" customFormat="1" ht="45" customHeight="1">
      <c r="B110" s="27"/>
      <c r="E110" s="147" t="str">
        <f>E7</f>
        <v>Pravidelné prohlídky, revize, vyproštění osob a opravy osobních a nákladních výtahů a plošin v obvodu OŘ PHA 2025-2026</v>
      </c>
      <c r="F110" s="179"/>
      <c r="G110" s="179"/>
      <c r="J110" s="27"/>
    </row>
    <row r="111" spans="2:10" s="1" customFormat="1" ht="6.95" customHeight="1">
      <c r="B111" s="27"/>
      <c r="J111" s="27"/>
    </row>
    <row r="112" spans="2:10" s="1" customFormat="1" ht="12" customHeight="1">
      <c r="B112" s="27"/>
      <c r="C112" s="23" t="s">
        <v>20</v>
      </c>
      <c r="F112" s="21" t="str">
        <f>F10</f>
        <v>obvod OŘ Praha</v>
      </c>
      <c r="H112" s="30" t="s">
        <v>22</v>
      </c>
      <c r="I112" s="138">
        <v>45909</v>
      </c>
      <c r="J112" s="27"/>
    </row>
    <row r="113" spans="2:63" s="1" customFormat="1" ht="6.95" customHeight="1">
      <c r="B113" s="27"/>
      <c r="J113" s="27"/>
    </row>
    <row r="114" spans="2:63" s="1" customFormat="1" ht="15.2" customHeight="1">
      <c r="B114" s="27"/>
      <c r="C114" s="23" t="s">
        <v>24</v>
      </c>
      <c r="F114" s="21" t="str">
        <f>E13</f>
        <v>Správa železnic, státní organizace</v>
      </c>
      <c r="H114" s="23"/>
      <c r="J114" s="27"/>
    </row>
    <row r="115" spans="2:63" s="1" customFormat="1" ht="15.2" customHeight="1">
      <c r="B115" s="27"/>
      <c r="C115" s="23" t="s">
        <v>30</v>
      </c>
      <c r="F115" s="137" t="str">
        <f>IF(E16="","",E16)</f>
        <v>Vyplň údaj</v>
      </c>
      <c r="H115" s="23"/>
      <c r="J115" s="27"/>
    </row>
    <row r="116" spans="2:63" s="1" customFormat="1" ht="10.35" customHeight="1">
      <c r="B116" s="27"/>
      <c r="J116" s="27"/>
    </row>
    <row r="117" spans="2:63" s="10" customFormat="1" ht="29.25" customHeight="1">
      <c r="B117" s="94"/>
      <c r="C117" s="95" t="s">
        <v>97</v>
      </c>
      <c r="D117" s="96" t="s">
        <v>63</v>
      </c>
      <c r="E117" s="96" t="s">
        <v>59</v>
      </c>
      <c r="F117" s="96" t="s">
        <v>60</v>
      </c>
      <c r="G117" s="96" t="s">
        <v>98</v>
      </c>
      <c r="H117" s="96" t="s">
        <v>99</v>
      </c>
      <c r="I117" s="97" t="s">
        <v>100</v>
      </c>
      <c r="J117" s="94"/>
      <c r="K117" s="53" t="s">
        <v>1</v>
      </c>
      <c r="L117" s="54" t="s">
        <v>42</v>
      </c>
      <c r="M117" s="54" t="s">
        <v>101</v>
      </c>
      <c r="N117" s="54" t="s">
        <v>102</v>
      </c>
      <c r="O117" s="54" t="s">
        <v>103</v>
      </c>
      <c r="P117" s="54" t="s">
        <v>104</v>
      </c>
      <c r="Q117" s="54" t="s">
        <v>105</v>
      </c>
      <c r="R117" s="55" t="s">
        <v>106</v>
      </c>
    </row>
    <row r="118" spans="2:63" s="1" customFormat="1" ht="22.9" customHeight="1">
      <c r="B118" s="27"/>
      <c r="C118" s="58"/>
      <c r="J118" s="27"/>
      <c r="K118" s="56"/>
      <c r="L118" s="47"/>
      <c r="M118" s="47"/>
      <c r="N118" s="98" t="e">
        <f>N119+N137</f>
        <v>#REF!</v>
      </c>
      <c r="O118" s="47"/>
      <c r="P118" s="98" t="e">
        <f>P119+P137</f>
        <v>#REF!</v>
      </c>
      <c r="Q118" s="47"/>
      <c r="R118" s="99" t="e">
        <f>R119+R137</f>
        <v>#REF!</v>
      </c>
      <c r="AR118" s="13" t="s">
        <v>77</v>
      </c>
      <c r="AS118" s="13" t="s">
        <v>90</v>
      </c>
      <c r="BI118" s="100" t="e">
        <f>BI119+BI137</f>
        <v>#REF!</v>
      </c>
    </row>
    <row r="119" spans="2:63" s="11" customFormat="1" ht="25.9" customHeight="1">
      <c r="B119" s="101"/>
      <c r="D119" s="102" t="s">
        <v>77</v>
      </c>
      <c r="E119" s="103" t="s">
        <v>107</v>
      </c>
      <c r="F119" s="103" t="s">
        <v>108</v>
      </c>
      <c r="H119" s="104"/>
      <c r="J119" s="101"/>
      <c r="K119" s="105"/>
      <c r="N119" s="106" t="e">
        <f>SUM(N120:N136)</f>
        <v>#REF!</v>
      </c>
      <c r="P119" s="106" t="e">
        <f>SUM(P120:P136)</f>
        <v>#REF!</v>
      </c>
      <c r="R119" s="107" t="e">
        <f>SUM(R120:R136)</f>
        <v>#REF!</v>
      </c>
      <c r="AP119" s="102" t="s">
        <v>83</v>
      </c>
      <c r="AR119" s="108" t="s">
        <v>77</v>
      </c>
      <c r="AS119" s="108" t="s">
        <v>78</v>
      </c>
      <c r="AW119" s="102" t="s">
        <v>109</v>
      </c>
      <c r="BI119" s="109" t="e">
        <f>SUM(BI120:BI136)</f>
        <v>#REF!</v>
      </c>
    </row>
    <row r="120" spans="2:63" s="1" customFormat="1" ht="33" customHeight="1">
      <c r="B120" s="27"/>
      <c r="C120" s="110" t="s">
        <v>83</v>
      </c>
      <c r="D120" s="110" t="s">
        <v>110</v>
      </c>
      <c r="E120" s="111" t="s">
        <v>111</v>
      </c>
      <c r="F120" s="112" t="s">
        <v>112</v>
      </c>
      <c r="G120" s="113" t="s">
        <v>113</v>
      </c>
      <c r="H120" s="114"/>
      <c r="I120" s="139" t="s">
        <v>1225</v>
      </c>
      <c r="J120" s="27"/>
      <c r="K120" s="115" t="s">
        <v>1</v>
      </c>
      <c r="L120" s="116" t="s">
        <v>43</v>
      </c>
      <c r="N120" s="117" t="e">
        <f>M120*#REF!</f>
        <v>#REF!</v>
      </c>
      <c r="O120" s="117">
        <v>0</v>
      </c>
      <c r="P120" s="117" t="e">
        <f>O120*#REF!</f>
        <v>#REF!</v>
      </c>
      <c r="Q120" s="117">
        <v>0</v>
      </c>
      <c r="R120" s="118" t="e">
        <f>Q120*#REF!</f>
        <v>#REF!</v>
      </c>
      <c r="AP120" s="119" t="s">
        <v>114</v>
      </c>
      <c r="AR120" s="119" t="s">
        <v>110</v>
      </c>
      <c r="AS120" s="119" t="s">
        <v>83</v>
      </c>
      <c r="AW120" s="13" t="s">
        <v>109</v>
      </c>
      <c r="BC120" s="120" t="e">
        <f>IF(L120="základní",#REF!,0)</f>
        <v>#REF!</v>
      </c>
      <c r="BD120" s="120">
        <f>IF(L120="snížená",#REF!,0)</f>
        <v>0</v>
      </c>
      <c r="BE120" s="120">
        <f>IF(L120="zákl. přenesená",#REF!,0)</f>
        <v>0</v>
      </c>
      <c r="BF120" s="120">
        <f>IF(L120="sníž. přenesená",#REF!,0)</f>
        <v>0</v>
      </c>
      <c r="BG120" s="120">
        <f>IF(L120="nulová",#REF!,0)</f>
        <v>0</v>
      </c>
      <c r="BH120" s="13" t="s">
        <v>83</v>
      </c>
      <c r="BI120" s="120" t="e">
        <f>ROUND(H120*#REF!,2)</f>
        <v>#REF!</v>
      </c>
      <c r="BJ120" s="13" t="s">
        <v>114</v>
      </c>
      <c r="BK120" s="119" t="s">
        <v>115</v>
      </c>
    </row>
    <row r="121" spans="2:63" s="1" customFormat="1" ht="165.75">
      <c r="B121" s="27"/>
      <c r="D121" s="121" t="s">
        <v>116</v>
      </c>
      <c r="F121" s="122" t="s">
        <v>117</v>
      </c>
      <c r="H121" s="123"/>
      <c r="J121" s="27"/>
      <c r="K121" s="124"/>
      <c r="R121" s="50"/>
      <c r="AR121" s="13" t="s">
        <v>116</v>
      </c>
      <c r="AS121" s="13" t="s">
        <v>83</v>
      </c>
    </row>
    <row r="122" spans="2:63" s="1" customFormat="1" ht="33" customHeight="1">
      <c r="B122" s="27"/>
      <c r="C122" s="110" t="s">
        <v>85</v>
      </c>
      <c r="D122" s="110" t="s">
        <v>110</v>
      </c>
      <c r="E122" s="111" t="s">
        <v>118</v>
      </c>
      <c r="F122" s="112" t="s">
        <v>119</v>
      </c>
      <c r="G122" s="113" t="s">
        <v>113</v>
      </c>
      <c r="H122" s="114"/>
      <c r="I122" s="112" t="s">
        <v>1225</v>
      </c>
      <c r="J122" s="27"/>
      <c r="K122" s="115" t="s">
        <v>1</v>
      </c>
      <c r="L122" s="116" t="s">
        <v>43</v>
      </c>
      <c r="N122" s="117" t="e">
        <f>M122*#REF!</f>
        <v>#REF!</v>
      </c>
      <c r="O122" s="117">
        <v>0</v>
      </c>
      <c r="P122" s="117" t="e">
        <f>O122*#REF!</f>
        <v>#REF!</v>
      </c>
      <c r="Q122" s="117">
        <v>0</v>
      </c>
      <c r="R122" s="118" t="e">
        <f>Q122*#REF!</f>
        <v>#REF!</v>
      </c>
      <c r="AP122" s="119" t="s">
        <v>114</v>
      </c>
      <c r="AR122" s="119" t="s">
        <v>110</v>
      </c>
      <c r="AS122" s="119" t="s">
        <v>83</v>
      </c>
      <c r="AW122" s="13" t="s">
        <v>109</v>
      </c>
      <c r="BC122" s="120" t="e">
        <f>IF(L122="základní",#REF!,0)</f>
        <v>#REF!</v>
      </c>
      <c r="BD122" s="120">
        <f>IF(L122="snížená",#REF!,0)</f>
        <v>0</v>
      </c>
      <c r="BE122" s="120">
        <f>IF(L122="zákl. přenesená",#REF!,0)</f>
        <v>0</v>
      </c>
      <c r="BF122" s="120">
        <f>IF(L122="sníž. přenesená",#REF!,0)</f>
        <v>0</v>
      </c>
      <c r="BG122" s="120">
        <f>IF(L122="nulová",#REF!,0)</f>
        <v>0</v>
      </c>
      <c r="BH122" s="13" t="s">
        <v>83</v>
      </c>
      <c r="BI122" s="120" t="e">
        <f>ROUND(H122*#REF!,2)</f>
        <v>#REF!</v>
      </c>
      <c r="BJ122" s="13" t="s">
        <v>114</v>
      </c>
      <c r="BK122" s="119" t="s">
        <v>120</v>
      </c>
    </row>
    <row r="123" spans="2:63" s="1" customFormat="1" ht="214.5">
      <c r="B123" s="27"/>
      <c r="D123" s="121" t="s">
        <v>116</v>
      </c>
      <c r="F123" s="122" t="s">
        <v>121</v>
      </c>
      <c r="H123" s="123"/>
      <c r="J123" s="27"/>
      <c r="K123" s="124"/>
      <c r="R123" s="50"/>
      <c r="AR123" s="13" t="s">
        <v>116</v>
      </c>
      <c r="AS123" s="13" t="s">
        <v>83</v>
      </c>
    </row>
    <row r="124" spans="2:63" s="1" customFormat="1" ht="37.9" customHeight="1">
      <c r="B124" s="27"/>
      <c r="C124" s="110" t="s">
        <v>122</v>
      </c>
      <c r="D124" s="110" t="s">
        <v>110</v>
      </c>
      <c r="E124" s="111" t="s">
        <v>123</v>
      </c>
      <c r="F124" s="112" t="s">
        <v>124</v>
      </c>
      <c r="G124" s="113" t="s">
        <v>113</v>
      </c>
      <c r="H124" s="114"/>
      <c r="I124" s="112" t="s">
        <v>1225</v>
      </c>
      <c r="J124" s="27"/>
      <c r="K124" s="115" t="s">
        <v>1</v>
      </c>
      <c r="L124" s="116" t="s">
        <v>43</v>
      </c>
      <c r="N124" s="117" t="e">
        <f>M124*#REF!</f>
        <v>#REF!</v>
      </c>
      <c r="O124" s="117">
        <v>0</v>
      </c>
      <c r="P124" s="117" t="e">
        <f>O124*#REF!</f>
        <v>#REF!</v>
      </c>
      <c r="Q124" s="117">
        <v>0</v>
      </c>
      <c r="R124" s="118" t="e">
        <f>Q124*#REF!</f>
        <v>#REF!</v>
      </c>
      <c r="AP124" s="119" t="s">
        <v>114</v>
      </c>
      <c r="AR124" s="119" t="s">
        <v>110</v>
      </c>
      <c r="AS124" s="119" t="s">
        <v>83</v>
      </c>
      <c r="AW124" s="13" t="s">
        <v>109</v>
      </c>
      <c r="BC124" s="120" t="e">
        <f>IF(L124="základní",#REF!,0)</f>
        <v>#REF!</v>
      </c>
      <c r="BD124" s="120">
        <f>IF(L124="snížená",#REF!,0)</f>
        <v>0</v>
      </c>
      <c r="BE124" s="120">
        <f>IF(L124="zákl. přenesená",#REF!,0)</f>
        <v>0</v>
      </c>
      <c r="BF124" s="120">
        <f>IF(L124="sníž. přenesená",#REF!,0)</f>
        <v>0</v>
      </c>
      <c r="BG124" s="120">
        <f>IF(L124="nulová",#REF!,0)</f>
        <v>0</v>
      </c>
      <c r="BH124" s="13" t="s">
        <v>83</v>
      </c>
      <c r="BI124" s="120" t="e">
        <f>ROUND(H124*#REF!,2)</f>
        <v>#REF!</v>
      </c>
      <c r="BJ124" s="13" t="s">
        <v>114</v>
      </c>
      <c r="BK124" s="119" t="s">
        <v>125</v>
      </c>
    </row>
    <row r="125" spans="2:63" s="1" customFormat="1" ht="29.25">
      <c r="B125" s="27"/>
      <c r="D125" s="121" t="s">
        <v>116</v>
      </c>
      <c r="F125" s="122" t="s">
        <v>126</v>
      </c>
      <c r="H125" s="123"/>
      <c r="J125" s="27"/>
      <c r="K125" s="124"/>
      <c r="R125" s="50"/>
      <c r="AR125" s="13" t="s">
        <v>116</v>
      </c>
      <c r="AS125" s="13" t="s">
        <v>83</v>
      </c>
    </row>
    <row r="126" spans="2:63" s="1" customFormat="1" ht="37.9" customHeight="1">
      <c r="B126" s="27"/>
      <c r="C126" s="110" t="s">
        <v>114</v>
      </c>
      <c r="D126" s="110" t="s">
        <v>110</v>
      </c>
      <c r="E126" s="111" t="s">
        <v>127</v>
      </c>
      <c r="F126" s="112" t="s">
        <v>128</v>
      </c>
      <c r="G126" s="113" t="s">
        <v>113</v>
      </c>
      <c r="H126" s="114"/>
      <c r="I126" s="112" t="s">
        <v>1225</v>
      </c>
      <c r="J126" s="27"/>
      <c r="K126" s="115" t="s">
        <v>1</v>
      </c>
      <c r="L126" s="116" t="s">
        <v>43</v>
      </c>
      <c r="N126" s="117" t="e">
        <f>M126*#REF!</f>
        <v>#REF!</v>
      </c>
      <c r="O126" s="117">
        <v>0</v>
      </c>
      <c r="P126" s="117" t="e">
        <f>O126*#REF!</f>
        <v>#REF!</v>
      </c>
      <c r="Q126" s="117">
        <v>0</v>
      </c>
      <c r="R126" s="118" t="e">
        <f>Q126*#REF!</f>
        <v>#REF!</v>
      </c>
      <c r="AP126" s="119" t="s">
        <v>114</v>
      </c>
      <c r="AR126" s="119" t="s">
        <v>110</v>
      </c>
      <c r="AS126" s="119" t="s">
        <v>83</v>
      </c>
      <c r="AW126" s="13" t="s">
        <v>109</v>
      </c>
      <c r="BC126" s="120" t="e">
        <f>IF(L126="základní",#REF!,0)</f>
        <v>#REF!</v>
      </c>
      <c r="BD126" s="120">
        <f>IF(L126="snížená",#REF!,0)</f>
        <v>0</v>
      </c>
      <c r="BE126" s="120">
        <f>IF(L126="zákl. přenesená",#REF!,0)</f>
        <v>0</v>
      </c>
      <c r="BF126" s="120">
        <f>IF(L126="sníž. přenesená",#REF!,0)</f>
        <v>0</v>
      </c>
      <c r="BG126" s="120">
        <f>IF(L126="nulová",#REF!,0)</f>
        <v>0</v>
      </c>
      <c r="BH126" s="13" t="s">
        <v>83</v>
      </c>
      <c r="BI126" s="120" t="e">
        <f>ROUND(H126*#REF!,2)</f>
        <v>#REF!</v>
      </c>
      <c r="BJ126" s="13" t="s">
        <v>114</v>
      </c>
      <c r="BK126" s="119" t="s">
        <v>129</v>
      </c>
    </row>
    <row r="127" spans="2:63" s="1" customFormat="1" ht="29.25">
      <c r="B127" s="27"/>
      <c r="D127" s="121" t="s">
        <v>116</v>
      </c>
      <c r="F127" s="122" t="s">
        <v>130</v>
      </c>
      <c r="H127" s="123"/>
      <c r="J127" s="27"/>
      <c r="K127" s="124"/>
      <c r="R127" s="50"/>
      <c r="AR127" s="13" t="s">
        <v>116</v>
      </c>
      <c r="AS127" s="13" t="s">
        <v>83</v>
      </c>
    </row>
    <row r="128" spans="2:63" s="1" customFormat="1" ht="37.9" customHeight="1">
      <c r="B128" s="27"/>
      <c r="C128" s="110" t="s">
        <v>131</v>
      </c>
      <c r="D128" s="110" t="s">
        <v>110</v>
      </c>
      <c r="E128" s="111" t="s">
        <v>132</v>
      </c>
      <c r="F128" s="112" t="s">
        <v>133</v>
      </c>
      <c r="G128" s="113" t="s">
        <v>113</v>
      </c>
      <c r="H128" s="114"/>
      <c r="I128" s="112" t="s">
        <v>1225</v>
      </c>
      <c r="J128" s="27"/>
      <c r="K128" s="115" t="s">
        <v>1</v>
      </c>
      <c r="L128" s="116" t="s">
        <v>43</v>
      </c>
      <c r="N128" s="117" t="e">
        <f>M128*#REF!</f>
        <v>#REF!</v>
      </c>
      <c r="O128" s="117">
        <v>0</v>
      </c>
      <c r="P128" s="117" t="e">
        <f>O128*#REF!</f>
        <v>#REF!</v>
      </c>
      <c r="Q128" s="117">
        <v>0</v>
      </c>
      <c r="R128" s="118" t="e">
        <f>Q128*#REF!</f>
        <v>#REF!</v>
      </c>
      <c r="AP128" s="119" t="s">
        <v>114</v>
      </c>
      <c r="AR128" s="119" t="s">
        <v>110</v>
      </c>
      <c r="AS128" s="119" t="s">
        <v>83</v>
      </c>
      <c r="AW128" s="13" t="s">
        <v>109</v>
      </c>
      <c r="BC128" s="120" t="e">
        <f>IF(L128="základní",#REF!,0)</f>
        <v>#REF!</v>
      </c>
      <c r="BD128" s="120">
        <f>IF(L128="snížená",#REF!,0)</f>
        <v>0</v>
      </c>
      <c r="BE128" s="120">
        <f>IF(L128="zákl. přenesená",#REF!,0)</f>
        <v>0</v>
      </c>
      <c r="BF128" s="120">
        <f>IF(L128="sníž. přenesená",#REF!,0)</f>
        <v>0</v>
      </c>
      <c r="BG128" s="120">
        <f>IF(L128="nulová",#REF!,0)</f>
        <v>0</v>
      </c>
      <c r="BH128" s="13" t="s">
        <v>83</v>
      </c>
      <c r="BI128" s="120" t="e">
        <f>ROUND(H128*#REF!,2)</f>
        <v>#REF!</v>
      </c>
      <c r="BJ128" s="13" t="s">
        <v>114</v>
      </c>
      <c r="BK128" s="119" t="s">
        <v>134</v>
      </c>
    </row>
    <row r="129" spans="2:63" s="1" customFormat="1" ht="29.25">
      <c r="B129" s="27"/>
      <c r="D129" s="121" t="s">
        <v>116</v>
      </c>
      <c r="F129" s="122" t="s">
        <v>135</v>
      </c>
      <c r="H129" s="123"/>
      <c r="J129" s="27"/>
      <c r="K129" s="124"/>
      <c r="R129" s="50"/>
      <c r="AR129" s="13" t="s">
        <v>116</v>
      </c>
      <c r="AS129" s="13" t="s">
        <v>83</v>
      </c>
    </row>
    <row r="130" spans="2:63" s="1" customFormat="1" ht="37.9" customHeight="1">
      <c r="B130" s="27"/>
      <c r="C130" s="110" t="s">
        <v>136</v>
      </c>
      <c r="D130" s="110" t="s">
        <v>110</v>
      </c>
      <c r="E130" s="111" t="s">
        <v>137</v>
      </c>
      <c r="F130" s="112" t="s">
        <v>138</v>
      </c>
      <c r="G130" s="113" t="s">
        <v>113</v>
      </c>
      <c r="H130" s="114"/>
      <c r="I130" s="112" t="s">
        <v>1225</v>
      </c>
      <c r="J130" s="27"/>
      <c r="K130" s="115" t="s">
        <v>1</v>
      </c>
      <c r="L130" s="116" t="s">
        <v>43</v>
      </c>
      <c r="N130" s="117" t="e">
        <f>M130*#REF!</f>
        <v>#REF!</v>
      </c>
      <c r="O130" s="117">
        <v>0</v>
      </c>
      <c r="P130" s="117" t="e">
        <f>O130*#REF!</f>
        <v>#REF!</v>
      </c>
      <c r="Q130" s="117">
        <v>0</v>
      </c>
      <c r="R130" s="118" t="e">
        <f>Q130*#REF!</f>
        <v>#REF!</v>
      </c>
      <c r="AP130" s="119" t="s">
        <v>114</v>
      </c>
      <c r="AR130" s="119" t="s">
        <v>110</v>
      </c>
      <c r="AS130" s="119" t="s">
        <v>83</v>
      </c>
      <c r="AW130" s="13" t="s">
        <v>109</v>
      </c>
      <c r="BC130" s="120" t="e">
        <f>IF(L130="základní",#REF!,0)</f>
        <v>#REF!</v>
      </c>
      <c r="BD130" s="120">
        <f>IF(L130="snížená",#REF!,0)</f>
        <v>0</v>
      </c>
      <c r="BE130" s="120">
        <f>IF(L130="zákl. přenesená",#REF!,0)</f>
        <v>0</v>
      </c>
      <c r="BF130" s="120">
        <f>IF(L130="sníž. přenesená",#REF!,0)</f>
        <v>0</v>
      </c>
      <c r="BG130" s="120">
        <f>IF(L130="nulová",#REF!,0)</f>
        <v>0</v>
      </c>
      <c r="BH130" s="13" t="s">
        <v>83</v>
      </c>
      <c r="BI130" s="120" t="e">
        <f>ROUND(H130*#REF!,2)</f>
        <v>#REF!</v>
      </c>
      <c r="BJ130" s="13" t="s">
        <v>114</v>
      </c>
      <c r="BK130" s="119" t="s">
        <v>139</v>
      </c>
    </row>
    <row r="131" spans="2:63" s="1" customFormat="1" ht="48.75">
      <c r="B131" s="27"/>
      <c r="D131" s="121" t="s">
        <v>116</v>
      </c>
      <c r="F131" s="122" t="s">
        <v>140</v>
      </c>
      <c r="H131" s="123"/>
      <c r="J131" s="27"/>
      <c r="K131" s="124"/>
      <c r="R131" s="50"/>
      <c r="AR131" s="13" t="s">
        <v>116</v>
      </c>
      <c r="AS131" s="13" t="s">
        <v>83</v>
      </c>
    </row>
    <row r="132" spans="2:63" s="1" customFormat="1" ht="24.2" customHeight="1">
      <c r="B132" s="27"/>
      <c r="C132" s="110" t="s">
        <v>141</v>
      </c>
      <c r="D132" s="110" t="s">
        <v>110</v>
      </c>
      <c r="E132" s="111" t="s">
        <v>142</v>
      </c>
      <c r="F132" s="112" t="s">
        <v>143</v>
      </c>
      <c r="G132" s="113" t="s">
        <v>113</v>
      </c>
      <c r="H132" s="114"/>
      <c r="I132" s="112" t="s">
        <v>1225</v>
      </c>
      <c r="J132" s="27"/>
      <c r="K132" s="115" t="s">
        <v>1</v>
      </c>
      <c r="L132" s="116" t="s">
        <v>43</v>
      </c>
      <c r="N132" s="117" t="e">
        <f>M132*#REF!</f>
        <v>#REF!</v>
      </c>
      <c r="O132" s="117">
        <v>0</v>
      </c>
      <c r="P132" s="117" t="e">
        <f>O132*#REF!</f>
        <v>#REF!</v>
      </c>
      <c r="Q132" s="117">
        <v>0</v>
      </c>
      <c r="R132" s="118" t="e">
        <f>Q132*#REF!</f>
        <v>#REF!</v>
      </c>
      <c r="AP132" s="119" t="s">
        <v>114</v>
      </c>
      <c r="AR132" s="119" t="s">
        <v>110</v>
      </c>
      <c r="AS132" s="119" t="s">
        <v>83</v>
      </c>
      <c r="AW132" s="13" t="s">
        <v>109</v>
      </c>
      <c r="BC132" s="120" t="e">
        <f>IF(L132="základní",#REF!,0)</f>
        <v>#REF!</v>
      </c>
      <c r="BD132" s="120">
        <f>IF(L132="snížená",#REF!,0)</f>
        <v>0</v>
      </c>
      <c r="BE132" s="120">
        <f>IF(L132="zákl. přenesená",#REF!,0)</f>
        <v>0</v>
      </c>
      <c r="BF132" s="120">
        <f>IF(L132="sníž. přenesená",#REF!,0)</f>
        <v>0</v>
      </c>
      <c r="BG132" s="120">
        <f>IF(L132="nulová",#REF!,0)</f>
        <v>0</v>
      </c>
      <c r="BH132" s="13" t="s">
        <v>83</v>
      </c>
      <c r="BI132" s="120" t="e">
        <f>ROUND(H132*#REF!,2)</f>
        <v>#REF!</v>
      </c>
      <c r="BJ132" s="13" t="s">
        <v>114</v>
      </c>
      <c r="BK132" s="119" t="s">
        <v>144</v>
      </c>
    </row>
    <row r="133" spans="2:63" s="1" customFormat="1" ht="68.25">
      <c r="B133" s="27"/>
      <c r="D133" s="121" t="s">
        <v>116</v>
      </c>
      <c r="F133" s="122" t="s">
        <v>145</v>
      </c>
      <c r="H133" s="123"/>
      <c r="J133" s="27"/>
      <c r="K133" s="124"/>
      <c r="R133" s="50"/>
      <c r="AR133" s="13" t="s">
        <v>116</v>
      </c>
      <c r="AS133" s="13" t="s">
        <v>83</v>
      </c>
    </row>
    <row r="134" spans="2:63" s="1" customFormat="1" ht="24.2" customHeight="1">
      <c r="B134" s="27"/>
      <c r="C134" s="110" t="s">
        <v>146</v>
      </c>
      <c r="D134" s="110" t="s">
        <v>110</v>
      </c>
      <c r="E134" s="111" t="s">
        <v>147</v>
      </c>
      <c r="F134" s="112" t="s">
        <v>148</v>
      </c>
      <c r="G134" s="113" t="s">
        <v>149</v>
      </c>
      <c r="H134" s="114"/>
      <c r="I134" s="112" t="s">
        <v>1225</v>
      </c>
      <c r="J134" s="27"/>
      <c r="K134" s="115" t="s">
        <v>1</v>
      </c>
      <c r="L134" s="116" t="s">
        <v>43</v>
      </c>
      <c r="N134" s="117" t="e">
        <f>M134*#REF!</f>
        <v>#REF!</v>
      </c>
      <c r="O134" s="117">
        <v>0</v>
      </c>
      <c r="P134" s="117" t="e">
        <f>O134*#REF!</f>
        <v>#REF!</v>
      </c>
      <c r="Q134" s="117">
        <v>0</v>
      </c>
      <c r="R134" s="118" t="e">
        <f>Q134*#REF!</f>
        <v>#REF!</v>
      </c>
      <c r="AP134" s="119" t="s">
        <v>114</v>
      </c>
      <c r="AR134" s="119" t="s">
        <v>110</v>
      </c>
      <c r="AS134" s="119" t="s">
        <v>83</v>
      </c>
      <c r="AW134" s="13" t="s">
        <v>109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13" t="s">
        <v>83</v>
      </c>
      <c r="BI134" s="120" t="e">
        <f>ROUND(H134*#REF!,2)</f>
        <v>#REF!</v>
      </c>
      <c r="BJ134" s="13" t="s">
        <v>114</v>
      </c>
      <c r="BK134" s="119" t="s">
        <v>150</v>
      </c>
    </row>
    <row r="135" spans="2:63" s="1" customFormat="1" ht="48.75">
      <c r="B135" s="27"/>
      <c r="D135" s="121" t="s">
        <v>116</v>
      </c>
      <c r="F135" s="122" t="s">
        <v>151</v>
      </c>
      <c r="H135" s="123"/>
      <c r="J135" s="27"/>
      <c r="K135" s="124"/>
      <c r="R135" s="50"/>
      <c r="AR135" s="13" t="s">
        <v>116</v>
      </c>
      <c r="AS135" s="13" t="s">
        <v>83</v>
      </c>
    </row>
    <row r="136" spans="2:63" s="1" customFormat="1" ht="44.25" customHeight="1">
      <c r="B136" s="27"/>
      <c r="C136" s="110" t="s">
        <v>152</v>
      </c>
      <c r="D136" s="110" t="s">
        <v>110</v>
      </c>
      <c r="E136" s="111" t="s">
        <v>153</v>
      </c>
      <c r="F136" s="112" t="s">
        <v>154</v>
      </c>
      <c r="G136" s="113" t="s">
        <v>113</v>
      </c>
      <c r="H136" s="114"/>
      <c r="I136" s="112" t="s">
        <v>1225</v>
      </c>
      <c r="J136" s="27"/>
      <c r="K136" s="115" t="s">
        <v>1</v>
      </c>
      <c r="L136" s="116" t="s">
        <v>43</v>
      </c>
      <c r="N136" s="117" t="e">
        <f>M136*#REF!</f>
        <v>#REF!</v>
      </c>
      <c r="O136" s="117">
        <v>0</v>
      </c>
      <c r="P136" s="117" t="e">
        <f>O136*#REF!</f>
        <v>#REF!</v>
      </c>
      <c r="Q136" s="117">
        <v>0</v>
      </c>
      <c r="R136" s="118" t="e">
        <f>Q136*#REF!</f>
        <v>#REF!</v>
      </c>
      <c r="AP136" s="119" t="s">
        <v>114</v>
      </c>
      <c r="AR136" s="119" t="s">
        <v>110</v>
      </c>
      <c r="AS136" s="119" t="s">
        <v>83</v>
      </c>
      <c r="AW136" s="13" t="s">
        <v>109</v>
      </c>
      <c r="BC136" s="120" t="e">
        <f>IF(L136="základní",#REF!,0)</f>
        <v>#REF!</v>
      </c>
      <c r="BD136" s="120">
        <f>IF(L136="snížená",#REF!,0)</f>
        <v>0</v>
      </c>
      <c r="BE136" s="120">
        <f>IF(L136="zákl. přenesená",#REF!,0)</f>
        <v>0</v>
      </c>
      <c r="BF136" s="120">
        <f>IF(L136="sníž. přenesená",#REF!,0)</f>
        <v>0</v>
      </c>
      <c r="BG136" s="120">
        <f>IF(L136="nulová",#REF!,0)</f>
        <v>0</v>
      </c>
      <c r="BH136" s="13" t="s">
        <v>83</v>
      </c>
      <c r="BI136" s="120" t="e">
        <f>ROUND(H136*#REF!,2)</f>
        <v>#REF!</v>
      </c>
      <c r="BJ136" s="13" t="s">
        <v>114</v>
      </c>
      <c r="BK136" s="119" t="s">
        <v>155</v>
      </c>
    </row>
    <row r="137" spans="2:63" s="11" customFormat="1" ht="25.9" customHeight="1">
      <c r="B137" s="101"/>
      <c r="D137" s="102" t="s">
        <v>77</v>
      </c>
      <c r="E137" s="103" t="s">
        <v>156</v>
      </c>
      <c r="F137" s="103" t="s">
        <v>157</v>
      </c>
      <c r="H137" s="104"/>
      <c r="J137" s="101"/>
      <c r="K137" s="105"/>
      <c r="N137" s="106" t="e">
        <f>N138+N371+N392+N407</f>
        <v>#REF!</v>
      </c>
      <c r="P137" s="106" t="e">
        <f>P138+P371+P392+P407</f>
        <v>#REF!</v>
      </c>
      <c r="R137" s="107" t="e">
        <f>R138+R371+R392+R407</f>
        <v>#REF!</v>
      </c>
      <c r="AP137" s="102" t="s">
        <v>83</v>
      </c>
      <c r="AR137" s="108" t="s">
        <v>77</v>
      </c>
      <c r="AS137" s="108" t="s">
        <v>78</v>
      </c>
      <c r="AW137" s="102" t="s">
        <v>109</v>
      </c>
      <c r="BI137" s="109" t="e">
        <f>BI138+BI371+BI392+BI407</f>
        <v>#REF!</v>
      </c>
    </row>
    <row r="138" spans="2:63" s="11" customFormat="1" ht="22.9" customHeight="1">
      <c r="B138" s="101"/>
      <c r="D138" s="102" t="s">
        <v>77</v>
      </c>
      <c r="E138" s="125" t="s">
        <v>158</v>
      </c>
      <c r="F138" s="125" t="s">
        <v>159</v>
      </c>
      <c r="H138" s="104"/>
      <c r="J138" s="101"/>
      <c r="K138" s="105"/>
      <c r="N138" s="106" t="e">
        <f>SUM(N139:N370)</f>
        <v>#REF!</v>
      </c>
      <c r="P138" s="106" t="e">
        <f>SUM(P139:P370)</f>
        <v>#REF!</v>
      </c>
      <c r="R138" s="107" t="e">
        <f>SUM(R139:R370)</f>
        <v>#REF!</v>
      </c>
      <c r="AP138" s="102" t="s">
        <v>83</v>
      </c>
      <c r="AR138" s="108" t="s">
        <v>77</v>
      </c>
      <c r="AS138" s="108" t="s">
        <v>83</v>
      </c>
      <c r="AW138" s="102" t="s">
        <v>109</v>
      </c>
      <c r="BI138" s="109" t="e">
        <f>SUM(BI139:BI370)</f>
        <v>#REF!</v>
      </c>
    </row>
    <row r="139" spans="2:63" s="1" customFormat="1" ht="16.5" customHeight="1">
      <c r="B139" s="27"/>
      <c r="C139" s="126" t="s">
        <v>160</v>
      </c>
      <c r="D139" s="126" t="s">
        <v>161</v>
      </c>
      <c r="E139" s="127" t="s">
        <v>162</v>
      </c>
      <c r="F139" s="128" t="s">
        <v>163</v>
      </c>
      <c r="G139" s="129" t="s">
        <v>164</v>
      </c>
      <c r="H139" s="130"/>
      <c r="I139" s="128" t="s">
        <v>1225</v>
      </c>
      <c r="J139" s="131"/>
      <c r="K139" s="132" t="s">
        <v>1</v>
      </c>
      <c r="L139" s="133" t="s">
        <v>43</v>
      </c>
      <c r="N139" s="117" t="e">
        <f>M139*#REF!</f>
        <v>#REF!</v>
      </c>
      <c r="O139" s="117">
        <v>0</v>
      </c>
      <c r="P139" s="117" t="e">
        <f>O139*#REF!</f>
        <v>#REF!</v>
      </c>
      <c r="Q139" s="117">
        <v>0</v>
      </c>
      <c r="R139" s="118" t="e">
        <f>Q139*#REF!</f>
        <v>#REF!</v>
      </c>
      <c r="AP139" s="119" t="s">
        <v>146</v>
      </c>
      <c r="AR139" s="119" t="s">
        <v>161</v>
      </c>
      <c r="AS139" s="119" t="s">
        <v>85</v>
      </c>
      <c r="AW139" s="13" t="s">
        <v>109</v>
      </c>
      <c r="BC139" s="120" t="e">
        <f>IF(L139="základní",#REF!,0)</f>
        <v>#REF!</v>
      </c>
      <c r="BD139" s="120">
        <f>IF(L139="snížená",#REF!,0)</f>
        <v>0</v>
      </c>
      <c r="BE139" s="120">
        <f>IF(L139="zákl. přenesená",#REF!,0)</f>
        <v>0</v>
      </c>
      <c r="BF139" s="120">
        <f>IF(L139="sníž. přenesená",#REF!,0)</f>
        <v>0</v>
      </c>
      <c r="BG139" s="120">
        <f>IF(L139="nulová",#REF!,0)</f>
        <v>0</v>
      </c>
      <c r="BH139" s="13" t="s">
        <v>83</v>
      </c>
      <c r="BI139" s="120" t="e">
        <f>ROUND(H139*#REF!,2)</f>
        <v>#REF!</v>
      </c>
      <c r="BJ139" s="13" t="s">
        <v>114</v>
      </c>
      <c r="BK139" s="119" t="s">
        <v>165</v>
      </c>
    </row>
    <row r="140" spans="2:63" s="1" customFormat="1" ht="16.5" customHeight="1">
      <c r="B140" s="27"/>
      <c r="C140" s="126" t="s">
        <v>166</v>
      </c>
      <c r="D140" s="126" t="s">
        <v>161</v>
      </c>
      <c r="E140" s="127" t="s">
        <v>167</v>
      </c>
      <c r="F140" s="128" t="s">
        <v>168</v>
      </c>
      <c r="G140" s="129" t="s">
        <v>113</v>
      </c>
      <c r="H140" s="130"/>
      <c r="I140" s="140" t="s">
        <v>1225</v>
      </c>
      <c r="J140" s="131"/>
      <c r="K140" s="132" t="s">
        <v>1</v>
      </c>
      <c r="L140" s="133" t="s">
        <v>43</v>
      </c>
      <c r="N140" s="117" t="e">
        <f>M140*#REF!</f>
        <v>#REF!</v>
      </c>
      <c r="O140" s="117">
        <v>0</v>
      </c>
      <c r="P140" s="117" t="e">
        <f>O140*#REF!</f>
        <v>#REF!</v>
      </c>
      <c r="Q140" s="117">
        <v>0</v>
      </c>
      <c r="R140" s="118" t="e">
        <f>Q140*#REF!</f>
        <v>#REF!</v>
      </c>
      <c r="AP140" s="119" t="s">
        <v>146</v>
      </c>
      <c r="AR140" s="119" t="s">
        <v>161</v>
      </c>
      <c r="AS140" s="119" t="s">
        <v>85</v>
      </c>
      <c r="AW140" s="13" t="s">
        <v>109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13" t="s">
        <v>83</v>
      </c>
      <c r="BI140" s="120" t="e">
        <f>ROUND(H140*#REF!,2)</f>
        <v>#REF!</v>
      </c>
      <c r="BJ140" s="13" t="s">
        <v>114</v>
      </c>
      <c r="BK140" s="119" t="s">
        <v>169</v>
      </c>
    </row>
    <row r="141" spans="2:63" s="1" customFormat="1" ht="16.5" customHeight="1">
      <c r="B141" s="27"/>
      <c r="C141" s="126" t="s">
        <v>8</v>
      </c>
      <c r="D141" s="126" t="s">
        <v>161</v>
      </c>
      <c r="E141" s="127" t="s">
        <v>170</v>
      </c>
      <c r="F141" s="128" t="s">
        <v>171</v>
      </c>
      <c r="G141" s="129" t="s">
        <v>113</v>
      </c>
      <c r="H141" s="130"/>
      <c r="I141" s="140" t="s">
        <v>1225</v>
      </c>
      <c r="J141" s="131"/>
      <c r="K141" s="132" t="s">
        <v>1</v>
      </c>
      <c r="L141" s="133" t="s">
        <v>43</v>
      </c>
      <c r="N141" s="117" t="e">
        <f>M141*#REF!</f>
        <v>#REF!</v>
      </c>
      <c r="O141" s="117">
        <v>0</v>
      </c>
      <c r="P141" s="117" t="e">
        <f>O141*#REF!</f>
        <v>#REF!</v>
      </c>
      <c r="Q141" s="117">
        <v>0</v>
      </c>
      <c r="R141" s="118" t="e">
        <f>Q141*#REF!</f>
        <v>#REF!</v>
      </c>
      <c r="AP141" s="119" t="s">
        <v>146</v>
      </c>
      <c r="AR141" s="119" t="s">
        <v>161</v>
      </c>
      <c r="AS141" s="119" t="s">
        <v>85</v>
      </c>
      <c r="AW141" s="13" t="s">
        <v>109</v>
      </c>
      <c r="BC141" s="120" t="e">
        <f>IF(L141="základní",#REF!,0)</f>
        <v>#REF!</v>
      </c>
      <c r="BD141" s="120">
        <f>IF(L141="snížená",#REF!,0)</f>
        <v>0</v>
      </c>
      <c r="BE141" s="120">
        <f>IF(L141="zákl. přenesená",#REF!,0)</f>
        <v>0</v>
      </c>
      <c r="BF141" s="120">
        <f>IF(L141="sníž. přenesená",#REF!,0)</f>
        <v>0</v>
      </c>
      <c r="BG141" s="120">
        <f>IF(L141="nulová",#REF!,0)</f>
        <v>0</v>
      </c>
      <c r="BH141" s="13" t="s">
        <v>83</v>
      </c>
      <c r="BI141" s="120" t="e">
        <f>ROUND(H141*#REF!,2)</f>
        <v>#REF!</v>
      </c>
      <c r="BJ141" s="13" t="s">
        <v>114</v>
      </c>
      <c r="BK141" s="119" t="s">
        <v>172</v>
      </c>
    </row>
    <row r="142" spans="2:63" s="1" customFormat="1" ht="16.5" customHeight="1">
      <c r="B142" s="27"/>
      <c r="C142" s="126" t="s">
        <v>173</v>
      </c>
      <c r="D142" s="126" t="s">
        <v>161</v>
      </c>
      <c r="E142" s="127" t="s">
        <v>174</v>
      </c>
      <c r="F142" s="128" t="s">
        <v>175</v>
      </c>
      <c r="G142" s="129" t="s">
        <v>113</v>
      </c>
      <c r="H142" s="130"/>
      <c r="I142" s="140" t="s">
        <v>1225</v>
      </c>
      <c r="J142" s="131"/>
      <c r="K142" s="132" t="s">
        <v>1</v>
      </c>
      <c r="L142" s="133" t="s">
        <v>43</v>
      </c>
      <c r="N142" s="117" t="e">
        <f>M142*#REF!</f>
        <v>#REF!</v>
      </c>
      <c r="O142" s="117">
        <v>0</v>
      </c>
      <c r="P142" s="117" t="e">
        <f>O142*#REF!</f>
        <v>#REF!</v>
      </c>
      <c r="Q142" s="117">
        <v>0</v>
      </c>
      <c r="R142" s="118" t="e">
        <f>Q142*#REF!</f>
        <v>#REF!</v>
      </c>
      <c r="AP142" s="119" t="s">
        <v>146</v>
      </c>
      <c r="AR142" s="119" t="s">
        <v>161</v>
      </c>
      <c r="AS142" s="119" t="s">
        <v>85</v>
      </c>
      <c r="AW142" s="13" t="s">
        <v>109</v>
      </c>
      <c r="BC142" s="120" t="e">
        <f>IF(L142="základní",#REF!,0)</f>
        <v>#REF!</v>
      </c>
      <c r="BD142" s="120">
        <f>IF(L142="snížená",#REF!,0)</f>
        <v>0</v>
      </c>
      <c r="BE142" s="120">
        <f>IF(L142="zákl. přenesená",#REF!,0)</f>
        <v>0</v>
      </c>
      <c r="BF142" s="120">
        <f>IF(L142="sníž. přenesená",#REF!,0)</f>
        <v>0</v>
      </c>
      <c r="BG142" s="120">
        <f>IF(L142="nulová",#REF!,0)</f>
        <v>0</v>
      </c>
      <c r="BH142" s="13" t="s">
        <v>83</v>
      </c>
      <c r="BI142" s="120" t="e">
        <f>ROUND(H142*#REF!,2)</f>
        <v>#REF!</v>
      </c>
      <c r="BJ142" s="13" t="s">
        <v>114</v>
      </c>
      <c r="BK142" s="119" t="s">
        <v>176</v>
      </c>
    </row>
    <row r="143" spans="2:63" s="1" customFormat="1" ht="16.5" customHeight="1">
      <c r="B143" s="27"/>
      <c r="C143" s="126" t="s">
        <v>177</v>
      </c>
      <c r="D143" s="126" t="s">
        <v>161</v>
      </c>
      <c r="E143" s="127" t="s">
        <v>178</v>
      </c>
      <c r="F143" s="128" t="s">
        <v>179</v>
      </c>
      <c r="G143" s="129" t="s">
        <v>113</v>
      </c>
      <c r="H143" s="130"/>
      <c r="I143" s="140" t="s">
        <v>1225</v>
      </c>
      <c r="J143" s="131"/>
      <c r="K143" s="132" t="s">
        <v>1</v>
      </c>
      <c r="L143" s="133" t="s">
        <v>43</v>
      </c>
      <c r="N143" s="117" t="e">
        <f>M143*#REF!</f>
        <v>#REF!</v>
      </c>
      <c r="O143" s="117">
        <v>0</v>
      </c>
      <c r="P143" s="117" t="e">
        <f>O143*#REF!</f>
        <v>#REF!</v>
      </c>
      <c r="Q143" s="117">
        <v>0</v>
      </c>
      <c r="R143" s="118" t="e">
        <f>Q143*#REF!</f>
        <v>#REF!</v>
      </c>
      <c r="AP143" s="119" t="s">
        <v>146</v>
      </c>
      <c r="AR143" s="119" t="s">
        <v>161</v>
      </c>
      <c r="AS143" s="119" t="s">
        <v>85</v>
      </c>
      <c r="AW143" s="13" t="s">
        <v>109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13" t="s">
        <v>83</v>
      </c>
      <c r="BI143" s="120" t="e">
        <f>ROUND(H143*#REF!,2)</f>
        <v>#REF!</v>
      </c>
      <c r="BJ143" s="13" t="s">
        <v>114</v>
      </c>
      <c r="BK143" s="119" t="s">
        <v>180</v>
      </c>
    </row>
    <row r="144" spans="2:63" s="1" customFormat="1" ht="16.5" customHeight="1">
      <c r="B144" s="27"/>
      <c r="C144" s="126" t="s">
        <v>181</v>
      </c>
      <c r="D144" s="126" t="s">
        <v>161</v>
      </c>
      <c r="E144" s="127" t="s">
        <v>182</v>
      </c>
      <c r="F144" s="128" t="s">
        <v>183</v>
      </c>
      <c r="G144" s="129" t="s">
        <v>113</v>
      </c>
      <c r="H144" s="130"/>
      <c r="I144" s="140" t="s">
        <v>1225</v>
      </c>
      <c r="J144" s="131"/>
      <c r="K144" s="132" t="s">
        <v>1</v>
      </c>
      <c r="L144" s="133" t="s">
        <v>43</v>
      </c>
      <c r="N144" s="117" t="e">
        <f>M144*#REF!</f>
        <v>#REF!</v>
      </c>
      <c r="O144" s="117">
        <v>0</v>
      </c>
      <c r="P144" s="117" t="e">
        <f>O144*#REF!</f>
        <v>#REF!</v>
      </c>
      <c r="Q144" s="117">
        <v>0</v>
      </c>
      <c r="R144" s="118" t="e">
        <f>Q144*#REF!</f>
        <v>#REF!</v>
      </c>
      <c r="AP144" s="119" t="s">
        <v>146</v>
      </c>
      <c r="AR144" s="119" t="s">
        <v>161</v>
      </c>
      <c r="AS144" s="119" t="s">
        <v>85</v>
      </c>
      <c r="AW144" s="13" t="s">
        <v>109</v>
      </c>
      <c r="BC144" s="120" t="e">
        <f>IF(L144="základní",#REF!,0)</f>
        <v>#REF!</v>
      </c>
      <c r="BD144" s="120">
        <f>IF(L144="snížená",#REF!,0)</f>
        <v>0</v>
      </c>
      <c r="BE144" s="120">
        <f>IF(L144="zákl. přenesená",#REF!,0)</f>
        <v>0</v>
      </c>
      <c r="BF144" s="120">
        <f>IF(L144="sníž. přenesená",#REF!,0)</f>
        <v>0</v>
      </c>
      <c r="BG144" s="120">
        <f>IF(L144="nulová",#REF!,0)</f>
        <v>0</v>
      </c>
      <c r="BH144" s="13" t="s">
        <v>83</v>
      </c>
      <c r="BI144" s="120" t="e">
        <f>ROUND(H144*#REF!,2)</f>
        <v>#REF!</v>
      </c>
      <c r="BJ144" s="13" t="s">
        <v>114</v>
      </c>
      <c r="BK144" s="119" t="s">
        <v>184</v>
      </c>
    </row>
    <row r="145" spans="2:63" s="1" customFormat="1" ht="16.5" customHeight="1">
      <c r="B145" s="27"/>
      <c r="C145" s="126" t="s">
        <v>185</v>
      </c>
      <c r="D145" s="126" t="s">
        <v>161</v>
      </c>
      <c r="E145" s="127" t="s">
        <v>186</v>
      </c>
      <c r="F145" s="128" t="s">
        <v>187</v>
      </c>
      <c r="G145" s="129" t="s">
        <v>113</v>
      </c>
      <c r="H145" s="130"/>
      <c r="I145" s="140" t="s">
        <v>1225</v>
      </c>
      <c r="J145" s="131"/>
      <c r="K145" s="132" t="s">
        <v>1</v>
      </c>
      <c r="L145" s="133" t="s">
        <v>43</v>
      </c>
      <c r="N145" s="117" t="e">
        <f>M145*#REF!</f>
        <v>#REF!</v>
      </c>
      <c r="O145" s="117">
        <v>0</v>
      </c>
      <c r="P145" s="117" t="e">
        <f>O145*#REF!</f>
        <v>#REF!</v>
      </c>
      <c r="Q145" s="117">
        <v>0</v>
      </c>
      <c r="R145" s="118" t="e">
        <f>Q145*#REF!</f>
        <v>#REF!</v>
      </c>
      <c r="AP145" s="119" t="s">
        <v>146</v>
      </c>
      <c r="AR145" s="119" t="s">
        <v>161</v>
      </c>
      <c r="AS145" s="119" t="s">
        <v>85</v>
      </c>
      <c r="AW145" s="13" t="s">
        <v>109</v>
      </c>
      <c r="BC145" s="120" t="e">
        <f>IF(L145="základní",#REF!,0)</f>
        <v>#REF!</v>
      </c>
      <c r="BD145" s="120">
        <f>IF(L145="snížená",#REF!,0)</f>
        <v>0</v>
      </c>
      <c r="BE145" s="120">
        <f>IF(L145="zákl. přenesená",#REF!,0)</f>
        <v>0</v>
      </c>
      <c r="BF145" s="120">
        <f>IF(L145="sníž. přenesená",#REF!,0)</f>
        <v>0</v>
      </c>
      <c r="BG145" s="120">
        <f>IF(L145="nulová",#REF!,0)</f>
        <v>0</v>
      </c>
      <c r="BH145" s="13" t="s">
        <v>83</v>
      </c>
      <c r="BI145" s="120" t="e">
        <f>ROUND(H145*#REF!,2)</f>
        <v>#REF!</v>
      </c>
      <c r="BJ145" s="13" t="s">
        <v>114</v>
      </c>
      <c r="BK145" s="119" t="s">
        <v>188</v>
      </c>
    </row>
    <row r="146" spans="2:63" s="1" customFormat="1" ht="16.5" customHeight="1">
      <c r="B146" s="27"/>
      <c r="C146" s="126" t="s">
        <v>189</v>
      </c>
      <c r="D146" s="126" t="s">
        <v>161</v>
      </c>
      <c r="E146" s="127" t="s">
        <v>190</v>
      </c>
      <c r="F146" s="128" t="s">
        <v>191</v>
      </c>
      <c r="G146" s="129" t="s">
        <v>113</v>
      </c>
      <c r="H146" s="130"/>
      <c r="I146" s="140" t="s">
        <v>1225</v>
      </c>
      <c r="J146" s="131"/>
      <c r="K146" s="132" t="s">
        <v>1</v>
      </c>
      <c r="L146" s="133" t="s">
        <v>43</v>
      </c>
      <c r="N146" s="117" t="e">
        <f>M146*#REF!</f>
        <v>#REF!</v>
      </c>
      <c r="O146" s="117">
        <v>0</v>
      </c>
      <c r="P146" s="117" t="e">
        <f>O146*#REF!</f>
        <v>#REF!</v>
      </c>
      <c r="Q146" s="117">
        <v>0</v>
      </c>
      <c r="R146" s="118" t="e">
        <f>Q146*#REF!</f>
        <v>#REF!</v>
      </c>
      <c r="AP146" s="119" t="s">
        <v>146</v>
      </c>
      <c r="AR146" s="119" t="s">
        <v>161</v>
      </c>
      <c r="AS146" s="119" t="s">
        <v>85</v>
      </c>
      <c r="AW146" s="13" t="s">
        <v>109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13" t="s">
        <v>83</v>
      </c>
      <c r="BI146" s="120" t="e">
        <f>ROUND(H146*#REF!,2)</f>
        <v>#REF!</v>
      </c>
      <c r="BJ146" s="13" t="s">
        <v>114</v>
      </c>
      <c r="BK146" s="119" t="s">
        <v>192</v>
      </c>
    </row>
    <row r="147" spans="2:63" s="1" customFormat="1" ht="16.5" customHeight="1">
      <c r="B147" s="27"/>
      <c r="C147" s="126" t="s">
        <v>193</v>
      </c>
      <c r="D147" s="126" t="s">
        <v>161</v>
      </c>
      <c r="E147" s="127" t="s">
        <v>194</v>
      </c>
      <c r="F147" s="128" t="s">
        <v>195</v>
      </c>
      <c r="G147" s="129" t="s">
        <v>113</v>
      </c>
      <c r="H147" s="130"/>
      <c r="I147" s="140" t="s">
        <v>1225</v>
      </c>
      <c r="J147" s="131"/>
      <c r="K147" s="132" t="s">
        <v>1</v>
      </c>
      <c r="L147" s="133" t="s">
        <v>43</v>
      </c>
      <c r="N147" s="117" t="e">
        <f>M147*#REF!</f>
        <v>#REF!</v>
      </c>
      <c r="O147" s="117">
        <v>0</v>
      </c>
      <c r="P147" s="117" t="e">
        <f>O147*#REF!</f>
        <v>#REF!</v>
      </c>
      <c r="Q147" s="117">
        <v>0</v>
      </c>
      <c r="R147" s="118" t="e">
        <f>Q147*#REF!</f>
        <v>#REF!</v>
      </c>
      <c r="AP147" s="119" t="s">
        <v>146</v>
      </c>
      <c r="AR147" s="119" t="s">
        <v>161</v>
      </c>
      <c r="AS147" s="119" t="s">
        <v>85</v>
      </c>
      <c r="AW147" s="13" t="s">
        <v>109</v>
      </c>
      <c r="BC147" s="120" t="e">
        <f>IF(L147="základní",#REF!,0)</f>
        <v>#REF!</v>
      </c>
      <c r="BD147" s="120">
        <f>IF(L147="snížená",#REF!,0)</f>
        <v>0</v>
      </c>
      <c r="BE147" s="120">
        <f>IF(L147="zákl. přenesená",#REF!,0)</f>
        <v>0</v>
      </c>
      <c r="BF147" s="120">
        <f>IF(L147="sníž. přenesená",#REF!,0)</f>
        <v>0</v>
      </c>
      <c r="BG147" s="120">
        <f>IF(L147="nulová",#REF!,0)</f>
        <v>0</v>
      </c>
      <c r="BH147" s="13" t="s">
        <v>83</v>
      </c>
      <c r="BI147" s="120" t="e">
        <f>ROUND(H147*#REF!,2)</f>
        <v>#REF!</v>
      </c>
      <c r="BJ147" s="13" t="s">
        <v>114</v>
      </c>
      <c r="BK147" s="119" t="s">
        <v>196</v>
      </c>
    </row>
    <row r="148" spans="2:63" s="1" customFormat="1" ht="16.5" customHeight="1">
      <c r="B148" s="27"/>
      <c r="C148" s="126" t="s">
        <v>197</v>
      </c>
      <c r="D148" s="126" t="s">
        <v>161</v>
      </c>
      <c r="E148" s="127" t="s">
        <v>198</v>
      </c>
      <c r="F148" s="128" t="s">
        <v>199</v>
      </c>
      <c r="G148" s="129" t="s">
        <v>113</v>
      </c>
      <c r="H148" s="130"/>
      <c r="I148" s="140" t="s">
        <v>1225</v>
      </c>
      <c r="J148" s="131"/>
      <c r="K148" s="132" t="s">
        <v>1</v>
      </c>
      <c r="L148" s="133" t="s">
        <v>43</v>
      </c>
      <c r="N148" s="117" t="e">
        <f>M148*#REF!</f>
        <v>#REF!</v>
      </c>
      <c r="O148" s="117">
        <v>0</v>
      </c>
      <c r="P148" s="117" t="e">
        <f>O148*#REF!</f>
        <v>#REF!</v>
      </c>
      <c r="Q148" s="117">
        <v>0</v>
      </c>
      <c r="R148" s="118" t="e">
        <f>Q148*#REF!</f>
        <v>#REF!</v>
      </c>
      <c r="AP148" s="119" t="s">
        <v>146</v>
      </c>
      <c r="AR148" s="119" t="s">
        <v>161</v>
      </c>
      <c r="AS148" s="119" t="s">
        <v>85</v>
      </c>
      <c r="AW148" s="13" t="s">
        <v>109</v>
      </c>
      <c r="BC148" s="120" t="e">
        <f>IF(L148="základní",#REF!,0)</f>
        <v>#REF!</v>
      </c>
      <c r="BD148" s="120">
        <f>IF(L148="snížená",#REF!,0)</f>
        <v>0</v>
      </c>
      <c r="BE148" s="120">
        <f>IF(L148="zákl. přenesená",#REF!,0)</f>
        <v>0</v>
      </c>
      <c r="BF148" s="120">
        <f>IF(L148="sníž. přenesená",#REF!,0)</f>
        <v>0</v>
      </c>
      <c r="BG148" s="120">
        <f>IF(L148="nulová",#REF!,0)</f>
        <v>0</v>
      </c>
      <c r="BH148" s="13" t="s">
        <v>83</v>
      </c>
      <c r="BI148" s="120" t="e">
        <f>ROUND(H148*#REF!,2)</f>
        <v>#REF!</v>
      </c>
      <c r="BJ148" s="13" t="s">
        <v>114</v>
      </c>
      <c r="BK148" s="119" t="s">
        <v>200</v>
      </c>
    </row>
    <row r="149" spans="2:63" s="1" customFormat="1" ht="16.5" customHeight="1">
      <c r="B149" s="27"/>
      <c r="C149" s="126" t="s">
        <v>201</v>
      </c>
      <c r="D149" s="126" t="s">
        <v>161</v>
      </c>
      <c r="E149" s="127" t="s">
        <v>202</v>
      </c>
      <c r="F149" s="128" t="s">
        <v>203</v>
      </c>
      <c r="G149" s="129" t="s">
        <v>113</v>
      </c>
      <c r="H149" s="130"/>
      <c r="I149" s="140" t="s">
        <v>1225</v>
      </c>
      <c r="J149" s="131"/>
      <c r="K149" s="132" t="s">
        <v>1</v>
      </c>
      <c r="L149" s="133" t="s">
        <v>43</v>
      </c>
      <c r="N149" s="117" t="e">
        <f>M149*#REF!</f>
        <v>#REF!</v>
      </c>
      <c r="O149" s="117">
        <v>0</v>
      </c>
      <c r="P149" s="117" t="e">
        <f>O149*#REF!</f>
        <v>#REF!</v>
      </c>
      <c r="Q149" s="117">
        <v>0</v>
      </c>
      <c r="R149" s="118" t="e">
        <f>Q149*#REF!</f>
        <v>#REF!</v>
      </c>
      <c r="AP149" s="119" t="s">
        <v>146</v>
      </c>
      <c r="AR149" s="119" t="s">
        <v>161</v>
      </c>
      <c r="AS149" s="119" t="s">
        <v>85</v>
      </c>
      <c r="AW149" s="13" t="s">
        <v>109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13" t="s">
        <v>83</v>
      </c>
      <c r="BI149" s="120" t="e">
        <f>ROUND(H149*#REF!,2)</f>
        <v>#REF!</v>
      </c>
      <c r="BJ149" s="13" t="s">
        <v>114</v>
      </c>
      <c r="BK149" s="119" t="s">
        <v>204</v>
      </c>
    </row>
    <row r="150" spans="2:63" s="1" customFormat="1" ht="16.5" customHeight="1">
      <c r="B150" s="27"/>
      <c r="C150" s="126" t="s">
        <v>7</v>
      </c>
      <c r="D150" s="126" t="s">
        <v>161</v>
      </c>
      <c r="E150" s="127" t="s">
        <v>205</v>
      </c>
      <c r="F150" s="128" t="s">
        <v>206</v>
      </c>
      <c r="G150" s="129" t="s">
        <v>207</v>
      </c>
      <c r="H150" s="130"/>
      <c r="I150" s="140" t="s">
        <v>1225</v>
      </c>
      <c r="J150" s="131"/>
      <c r="K150" s="132" t="s">
        <v>1</v>
      </c>
      <c r="L150" s="133" t="s">
        <v>43</v>
      </c>
      <c r="N150" s="117" t="e">
        <f>M150*#REF!</f>
        <v>#REF!</v>
      </c>
      <c r="O150" s="117">
        <v>0</v>
      </c>
      <c r="P150" s="117" t="e">
        <f>O150*#REF!</f>
        <v>#REF!</v>
      </c>
      <c r="Q150" s="117">
        <v>0</v>
      </c>
      <c r="R150" s="118" t="e">
        <f>Q150*#REF!</f>
        <v>#REF!</v>
      </c>
      <c r="AP150" s="119" t="s">
        <v>146</v>
      </c>
      <c r="AR150" s="119" t="s">
        <v>161</v>
      </c>
      <c r="AS150" s="119" t="s">
        <v>85</v>
      </c>
      <c r="AW150" s="13" t="s">
        <v>109</v>
      </c>
      <c r="BC150" s="120" t="e">
        <f>IF(L150="základní",#REF!,0)</f>
        <v>#REF!</v>
      </c>
      <c r="BD150" s="120">
        <f>IF(L150="snížená",#REF!,0)</f>
        <v>0</v>
      </c>
      <c r="BE150" s="120">
        <f>IF(L150="zákl. přenesená",#REF!,0)</f>
        <v>0</v>
      </c>
      <c r="BF150" s="120">
        <f>IF(L150="sníž. přenesená",#REF!,0)</f>
        <v>0</v>
      </c>
      <c r="BG150" s="120">
        <f>IF(L150="nulová",#REF!,0)</f>
        <v>0</v>
      </c>
      <c r="BH150" s="13" t="s">
        <v>83</v>
      </c>
      <c r="BI150" s="120" t="e">
        <f>ROUND(H150*#REF!,2)</f>
        <v>#REF!</v>
      </c>
      <c r="BJ150" s="13" t="s">
        <v>114</v>
      </c>
      <c r="BK150" s="119" t="s">
        <v>208</v>
      </c>
    </row>
    <row r="151" spans="2:63" s="1" customFormat="1" ht="16.5" customHeight="1">
      <c r="B151" s="27"/>
      <c r="C151" s="126" t="s">
        <v>209</v>
      </c>
      <c r="D151" s="126" t="s">
        <v>161</v>
      </c>
      <c r="E151" s="127" t="s">
        <v>210</v>
      </c>
      <c r="F151" s="128" t="s">
        <v>211</v>
      </c>
      <c r="G151" s="129" t="s">
        <v>207</v>
      </c>
      <c r="H151" s="130"/>
      <c r="I151" s="140" t="s">
        <v>1225</v>
      </c>
      <c r="J151" s="131"/>
      <c r="K151" s="132" t="s">
        <v>1</v>
      </c>
      <c r="L151" s="133" t="s">
        <v>43</v>
      </c>
      <c r="N151" s="117" t="e">
        <f>M151*#REF!</f>
        <v>#REF!</v>
      </c>
      <c r="O151" s="117">
        <v>0</v>
      </c>
      <c r="P151" s="117" t="e">
        <f>O151*#REF!</f>
        <v>#REF!</v>
      </c>
      <c r="Q151" s="117">
        <v>0</v>
      </c>
      <c r="R151" s="118" t="e">
        <f>Q151*#REF!</f>
        <v>#REF!</v>
      </c>
      <c r="AP151" s="119" t="s">
        <v>146</v>
      </c>
      <c r="AR151" s="119" t="s">
        <v>161</v>
      </c>
      <c r="AS151" s="119" t="s">
        <v>85</v>
      </c>
      <c r="AW151" s="13" t="s">
        <v>109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13" t="s">
        <v>83</v>
      </c>
      <c r="BI151" s="120" t="e">
        <f>ROUND(H151*#REF!,2)</f>
        <v>#REF!</v>
      </c>
      <c r="BJ151" s="13" t="s">
        <v>114</v>
      </c>
      <c r="BK151" s="119" t="s">
        <v>212</v>
      </c>
    </row>
    <row r="152" spans="2:63" s="1" customFormat="1" ht="16.5" customHeight="1">
      <c r="B152" s="27"/>
      <c r="C152" s="126" t="s">
        <v>213</v>
      </c>
      <c r="D152" s="126" t="s">
        <v>161</v>
      </c>
      <c r="E152" s="127" t="s">
        <v>214</v>
      </c>
      <c r="F152" s="128" t="s">
        <v>215</v>
      </c>
      <c r="G152" s="129" t="s">
        <v>207</v>
      </c>
      <c r="H152" s="130"/>
      <c r="I152" s="140" t="s">
        <v>1225</v>
      </c>
      <c r="J152" s="131"/>
      <c r="K152" s="132" t="s">
        <v>1</v>
      </c>
      <c r="L152" s="133" t="s">
        <v>43</v>
      </c>
      <c r="N152" s="117" t="e">
        <f>M152*#REF!</f>
        <v>#REF!</v>
      </c>
      <c r="O152" s="117">
        <v>0</v>
      </c>
      <c r="P152" s="117" t="e">
        <f>O152*#REF!</f>
        <v>#REF!</v>
      </c>
      <c r="Q152" s="117">
        <v>0</v>
      </c>
      <c r="R152" s="118" t="e">
        <f>Q152*#REF!</f>
        <v>#REF!</v>
      </c>
      <c r="AP152" s="119" t="s">
        <v>146</v>
      </c>
      <c r="AR152" s="119" t="s">
        <v>161</v>
      </c>
      <c r="AS152" s="119" t="s">
        <v>85</v>
      </c>
      <c r="AW152" s="13" t="s">
        <v>109</v>
      </c>
      <c r="BC152" s="120" t="e">
        <f>IF(L152="základní",#REF!,0)</f>
        <v>#REF!</v>
      </c>
      <c r="BD152" s="120">
        <f>IF(L152="snížená",#REF!,0)</f>
        <v>0</v>
      </c>
      <c r="BE152" s="120">
        <f>IF(L152="zákl. přenesená",#REF!,0)</f>
        <v>0</v>
      </c>
      <c r="BF152" s="120">
        <f>IF(L152="sníž. přenesená",#REF!,0)</f>
        <v>0</v>
      </c>
      <c r="BG152" s="120">
        <f>IF(L152="nulová",#REF!,0)</f>
        <v>0</v>
      </c>
      <c r="BH152" s="13" t="s">
        <v>83</v>
      </c>
      <c r="BI152" s="120" t="e">
        <f>ROUND(H152*#REF!,2)</f>
        <v>#REF!</v>
      </c>
      <c r="BJ152" s="13" t="s">
        <v>114</v>
      </c>
      <c r="BK152" s="119" t="s">
        <v>216</v>
      </c>
    </row>
    <row r="153" spans="2:63" s="1" customFormat="1" ht="16.5" customHeight="1">
      <c r="B153" s="27"/>
      <c r="C153" s="126" t="s">
        <v>217</v>
      </c>
      <c r="D153" s="126" t="s">
        <v>161</v>
      </c>
      <c r="E153" s="127" t="s">
        <v>218</v>
      </c>
      <c r="F153" s="128" t="s">
        <v>219</v>
      </c>
      <c r="G153" s="129" t="s">
        <v>113</v>
      </c>
      <c r="H153" s="130"/>
      <c r="I153" s="140" t="s">
        <v>1225</v>
      </c>
      <c r="J153" s="131"/>
      <c r="K153" s="132" t="s">
        <v>1</v>
      </c>
      <c r="L153" s="133" t="s">
        <v>43</v>
      </c>
      <c r="N153" s="117" t="e">
        <f>M153*#REF!</f>
        <v>#REF!</v>
      </c>
      <c r="O153" s="117">
        <v>0</v>
      </c>
      <c r="P153" s="117" t="e">
        <f>O153*#REF!</f>
        <v>#REF!</v>
      </c>
      <c r="Q153" s="117">
        <v>0</v>
      </c>
      <c r="R153" s="118" t="e">
        <f>Q153*#REF!</f>
        <v>#REF!</v>
      </c>
      <c r="AP153" s="119" t="s">
        <v>146</v>
      </c>
      <c r="AR153" s="119" t="s">
        <v>161</v>
      </c>
      <c r="AS153" s="119" t="s">
        <v>85</v>
      </c>
      <c r="AW153" s="13" t="s">
        <v>109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13" t="s">
        <v>83</v>
      </c>
      <c r="BI153" s="120" t="e">
        <f>ROUND(H153*#REF!,2)</f>
        <v>#REF!</v>
      </c>
      <c r="BJ153" s="13" t="s">
        <v>114</v>
      </c>
      <c r="BK153" s="119" t="s">
        <v>220</v>
      </c>
    </row>
    <row r="154" spans="2:63" s="1" customFormat="1" ht="16.5" customHeight="1">
      <c r="B154" s="27"/>
      <c r="C154" s="126" t="s">
        <v>221</v>
      </c>
      <c r="D154" s="126" t="s">
        <v>161</v>
      </c>
      <c r="E154" s="127" t="s">
        <v>222</v>
      </c>
      <c r="F154" s="128" t="s">
        <v>223</v>
      </c>
      <c r="G154" s="129" t="s">
        <v>113</v>
      </c>
      <c r="H154" s="130"/>
      <c r="I154" s="140" t="s">
        <v>1225</v>
      </c>
      <c r="J154" s="131"/>
      <c r="K154" s="132" t="s">
        <v>1</v>
      </c>
      <c r="L154" s="133" t="s">
        <v>43</v>
      </c>
      <c r="N154" s="117" t="e">
        <f>M154*#REF!</f>
        <v>#REF!</v>
      </c>
      <c r="O154" s="117">
        <v>0</v>
      </c>
      <c r="P154" s="117" t="e">
        <f>O154*#REF!</f>
        <v>#REF!</v>
      </c>
      <c r="Q154" s="117">
        <v>0</v>
      </c>
      <c r="R154" s="118" t="e">
        <f>Q154*#REF!</f>
        <v>#REF!</v>
      </c>
      <c r="AP154" s="119" t="s">
        <v>146</v>
      </c>
      <c r="AR154" s="119" t="s">
        <v>161</v>
      </c>
      <c r="AS154" s="119" t="s">
        <v>85</v>
      </c>
      <c r="AW154" s="13" t="s">
        <v>109</v>
      </c>
      <c r="BC154" s="120" t="e">
        <f>IF(L154="základní",#REF!,0)</f>
        <v>#REF!</v>
      </c>
      <c r="BD154" s="120">
        <f>IF(L154="snížená",#REF!,0)</f>
        <v>0</v>
      </c>
      <c r="BE154" s="120">
        <f>IF(L154="zákl. přenesená",#REF!,0)</f>
        <v>0</v>
      </c>
      <c r="BF154" s="120">
        <f>IF(L154="sníž. přenesená",#REF!,0)</f>
        <v>0</v>
      </c>
      <c r="BG154" s="120">
        <f>IF(L154="nulová",#REF!,0)</f>
        <v>0</v>
      </c>
      <c r="BH154" s="13" t="s">
        <v>83</v>
      </c>
      <c r="BI154" s="120" t="e">
        <f>ROUND(H154*#REF!,2)</f>
        <v>#REF!</v>
      </c>
      <c r="BJ154" s="13" t="s">
        <v>114</v>
      </c>
      <c r="BK154" s="119" t="s">
        <v>224</v>
      </c>
    </row>
    <row r="155" spans="2:63" s="1" customFormat="1" ht="16.5" customHeight="1">
      <c r="B155" s="27"/>
      <c r="C155" s="126" t="s">
        <v>225</v>
      </c>
      <c r="D155" s="126" t="s">
        <v>161</v>
      </c>
      <c r="E155" s="127" t="s">
        <v>226</v>
      </c>
      <c r="F155" s="128" t="s">
        <v>227</v>
      </c>
      <c r="G155" s="129" t="s">
        <v>113</v>
      </c>
      <c r="H155" s="130"/>
      <c r="I155" s="140" t="s">
        <v>1225</v>
      </c>
      <c r="J155" s="131"/>
      <c r="K155" s="132" t="s">
        <v>1</v>
      </c>
      <c r="L155" s="133" t="s">
        <v>43</v>
      </c>
      <c r="N155" s="117" t="e">
        <f>M155*#REF!</f>
        <v>#REF!</v>
      </c>
      <c r="O155" s="117">
        <v>0</v>
      </c>
      <c r="P155" s="117" t="e">
        <f>O155*#REF!</f>
        <v>#REF!</v>
      </c>
      <c r="Q155" s="117">
        <v>0</v>
      </c>
      <c r="R155" s="118" t="e">
        <f>Q155*#REF!</f>
        <v>#REF!</v>
      </c>
      <c r="AP155" s="119" t="s">
        <v>146</v>
      </c>
      <c r="AR155" s="119" t="s">
        <v>161</v>
      </c>
      <c r="AS155" s="119" t="s">
        <v>85</v>
      </c>
      <c r="AW155" s="13" t="s">
        <v>109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13" t="s">
        <v>83</v>
      </c>
      <c r="BI155" s="120" t="e">
        <f>ROUND(H155*#REF!,2)</f>
        <v>#REF!</v>
      </c>
      <c r="BJ155" s="13" t="s">
        <v>114</v>
      </c>
      <c r="BK155" s="119" t="s">
        <v>228</v>
      </c>
    </row>
    <row r="156" spans="2:63" s="1" customFormat="1" ht="16.5" customHeight="1">
      <c r="B156" s="27"/>
      <c r="C156" s="126" t="s">
        <v>229</v>
      </c>
      <c r="D156" s="126" t="s">
        <v>161</v>
      </c>
      <c r="E156" s="127" t="s">
        <v>230</v>
      </c>
      <c r="F156" s="128" t="s">
        <v>231</v>
      </c>
      <c r="G156" s="129" t="s">
        <v>164</v>
      </c>
      <c r="H156" s="130"/>
      <c r="I156" s="140" t="s">
        <v>1225</v>
      </c>
      <c r="J156" s="131"/>
      <c r="K156" s="132" t="s">
        <v>1</v>
      </c>
      <c r="L156" s="133" t="s">
        <v>43</v>
      </c>
      <c r="N156" s="117" t="e">
        <f>M156*#REF!</f>
        <v>#REF!</v>
      </c>
      <c r="O156" s="117">
        <v>0</v>
      </c>
      <c r="P156" s="117" t="e">
        <f>O156*#REF!</f>
        <v>#REF!</v>
      </c>
      <c r="Q156" s="117">
        <v>0</v>
      </c>
      <c r="R156" s="118" t="e">
        <f>Q156*#REF!</f>
        <v>#REF!</v>
      </c>
      <c r="AP156" s="119" t="s">
        <v>146</v>
      </c>
      <c r="AR156" s="119" t="s">
        <v>161</v>
      </c>
      <c r="AS156" s="119" t="s">
        <v>85</v>
      </c>
      <c r="AW156" s="13" t="s">
        <v>109</v>
      </c>
      <c r="BC156" s="120" t="e">
        <f>IF(L156="základní",#REF!,0)</f>
        <v>#REF!</v>
      </c>
      <c r="BD156" s="120">
        <f>IF(L156="snížená",#REF!,0)</f>
        <v>0</v>
      </c>
      <c r="BE156" s="120">
        <f>IF(L156="zákl. přenesená",#REF!,0)</f>
        <v>0</v>
      </c>
      <c r="BF156" s="120">
        <f>IF(L156="sníž. přenesená",#REF!,0)</f>
        <v>0</v>
      </c>
      <c r="BG156" s="120">
        <f>IF(L156="nulová",#REF!,0)</f>
        <v>0</v>
      </c>
      <c r="BH156" s="13" t="s">
        <v>83</v>
      </c>
      <c r="BI156" s="120" t="e">
        <f>ROUND(H156*#REF!,2)</f>
        <v>#REF!</v>
      </c>
      <c r="BJ156" s="13" t="s">
        <v>114</v>
      </c>
      <c r="BK156" s="119" t="s">
        <v>232</v>
      </c>
    </row>
    <row r="157" spans="2:63" s="1" customFormat="1" ht="16.5" customHeight="1">
      <c r="B157" s="27"/>
      <c r="C157" s="126" t="s">
        <v>233</v>
      </c>
      <c r="D157" s="126" t="s">
        <v>161</v>
      </c>
      <c r="E157" s="127" t="s">
        <v>234</v>
      </c>
      <c r="F157" s="128" t="s">
        <v>235</v>
      </c>
      <c r="G157" s="129" t="s">
        <v>113</v>
      </c>
      <c r="H157" s="130"/>
      <c r="I157" s="140" t="s">
        <v>1225</v>
      </c>
      <c r="J157" s="131"/>
      <c r="K157" s="132" t="s">
        <v>1</v>
      </c>
      <c r="L157" s="133" t="s">
        <v>43</v>
      </c>
      <c r="N157" s="117" t="e">
        <f>M157*#REF!</f>
        <v>#REF!</v>
      </c>
      <c r="O157" s="117">
        <v>0</v>
      </c>
      <c r="P157" s="117" t="e">
        <f>O157*#REF!</f>
        <v>#REF!</v>
      </c>
      <c r="Q157" s="117">
        <v>0</v>
      </c>
      <c r="R157" s="118" t="e">
        <f>Q157*#REF!</f>
        <v>#REF!</v>
      </c>
      <c r="AP157" s="119" t="s">
        <v>146</v>
      </c>
      <c r="AR157" s="119" t="s">
        <v>161</v>
      </c>
      <c r="AS157" s="119" t="s">
        <v>85</v>
      </c>
      <c r="AW157" s="13" t="s">
        <v>109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13" t="s">
        <v>83</v>
      </c>
      <c r="BI157" s="120" t="e">
        <f>ROUND(H157*#REF!,2)</f>
        <v>#REF!</v>
      </c>
      <c r="BJ157" s="13" t="s">
        <v>114</v>
      </c>
      <c r="BK157" s="119" t="s">
        <v>236</v>
      </c>
    </row>
    <row r="158" spans="2:63" s="1" customFormat="1" ht="16.5" customHeight="1">
      <c r="B158" s="27"/>
      <c r="C158" s="126" t="s">
        <v>237</v>
      </c>
      <c r="D158" s="126" t="s">
        <v>161</v>
      </c>
      <c r="E158" s="127" t="s">
        <v>238</v>
      </c>
      <c r="F158" s="128" t="s">
        <v>239</v>
      </c>
      <c r="G158" s="129" t="s">
        <v>113</v>
      </c>
      <c r="H158" s="130"/>
      <c r="I158" s="140" t="s">
        <v>1225</v>
      </c>
      <c r="J158" s="131"/>
      <c r="K158" s="132" t="s">
        <v>1</v>
      </c>
      <c r="L158" s="133" t="s">
        <v>43</v>
      </c>
      <c r="N158" s="117" t="e">
        <f>M158*#REF!</f>
        <v>#REF!</v>
      </c>
      <c r="O158" s="117">
        <v>0</v>
      </c>
      <c r="P158" s="117" t="e">
        <f>O158*#REF!</f>
        <v>#REF!</v>
      </c>
      <c r="Q158" s="117">
        <v>0</v>
      </c>
      <c r="R158" s="118" t="e">
        <f>Q158*#REF!</f>
        <v>#REF!</v>
      </c>
      <c r="AP158" s="119" t="s">
        <v>146</v>
      </c>
      <c r="AR158" s="119" t="s">
        <v>161</v>
      </c>
      <c r="AS158" s="119" t="s">
        <v>85</v>
      </c>
      <c r="AW158" s="13" t="s">
        <v>109</v>
      </c>
      <c r="BC158" s="120" t="e">
        <f>IF(L158="základní",#REF!,0)</f>
        <v>#REF!</v>
      </c>
      <c r="BD158" s="120">
        <f>IF(L158="snížená",#REF!,0)</f>
        <v>0</v>
      </c>
      <c r="BE158" s="120">
        <f>IF(L158="zákl. přenesená",#REF!,0)</f>
        <v>0</v>
      </c>
      <c r="BF158" s="120">
        <f>IF(L158="sníž. přenesená",#REF!,0)</f>
        <v>0</v>
      </c>
      <c r="BG158" s="120">
        <f>IF(L158="nulová",#REF!,0)</f>
        <v>0</v>
      </c>
      <c r="BH158" s="13" t="s">
        <v>83</v>
      </c>
      <c r="BI158" s="120" t="e">
        <f>ROUND(H158*#REF!,2)</f>
        <v>#REF!</v>
      </c>
      <c r="BJ158" s="13" t="s">
        <v>114</v>
      </c>
      <c r="BK158" s="119" t="s">
        <v>240</v>
      </c>
    </row>
    <row r="159" spans="2:63" s="1" customFormat="1" ht="24.2" customHeight="1">
      <c r="B159" s="27"/>
      <c r="C159" s="126" t="s">
        <v>241</v>
      </c>
      <c r="D159" s="126" t="s">
        <v>161</v>
      </c>
      <c r="E159" s="127" t="s">
        <v>242</v>
      </c>
      <c r="F159" s="128" t="s">
        <v>243</v>
      </c>
      <c r="G159" s="129" t="s">
        <v>113</v>
      </c>
      <c r="H159" s="130"/>
      <c r="I159" s="140" t="s">
        <v>1225</v>
      </c>
      <c r="J159" s="131"/>
      <c r="K159" s="132" t="s">
        <v>1</v>
      </c>
      <c r="L159" s="133" t="s">
        <v>43</v>
      </c>
      <c r="N159" s="117" t="e">
        <f>M159*#REF!</f>
        <v>#REF!</v>
      </c>
      <c r="O159" s="117">
        <v>0</v>
      </c>
      <c r="P159" s="117" t="e">
        <f>O159*#REF!</f>
        <v>#REF!</v>
      </c>
      <c r="Q159" s="117">
        <v>0</v>
      </c>
      <c r="R159" s="118" t="e">
        <f>Q159*#REF!</f>
        <v>#REF!</v>
      </c>
      <c r="AP159" s="119" t="s">
        <v>146</v>
      </c>
      <c r="AR159" s="119" t="s">
        <v>161</v>
      </c>
      <c r="AS159" s="119" t="s">
        <v>85</v>
      </c>
      <c r="AW159" s="13" t="s">
        <v>109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13" t="s">
        <v>83</v>
      </c>
      <c r="BI159" s="120" t="e">
        <f>ROUND(H159*#REF!,2)</f>
        <v>#REF!</v>
      </c>
      <c r="BJ159" s="13" t="s">
        <v>114</v>
      </c>
      <c r="BK159" s="119" t="s">
        <v>244</v>
      </c>
    </row>
    <row r="160" spans="2:63" s="1" customFormat="1" ht="16.5" customHeight="1">
      <c r="B160" s="27"/>
      <c r="C160" s="126" t="s">
        <v>245</v>
      </c>
      <c r="D160" s="126" t="s">
        <v>161</v>
      </c>
      <c r="E160" s="127" t="s">
        <v>246</v>
      </c>
      <c r="F160" s="128" t="s">
        <v>247</v>
      </c>
      <c r="G160" s="129" t="s">
        <v>113</v>
      </c>
      <c r="H160" s="130"/>
      <c r="I160" s="140" t="s">
        <v>1225</v>
      </c>
      <c r="J160" s="131"/>
      <c r="K160" s="132" t="s">
        <v>1</v>
      </c>
      <c r="L160" s="133" t="s">
        <v>43</v>
      </c>
      <c r="N160" s="117" t="e">
        <f>M160*#REF!</f>
        <v>#REF!</v>
      </c>
      <c r="O160" s="117">
        <v>0</v>
      </c>
      <c r="P160" s="117" t="e">
        <f>O160*#REF!</f>
        <v>#REF!</v>
      </c>
      <c r="Q160" s="117">
        <v>0</v>
      </c>
      <c r="R160" s="118" t="e">
        <f>Q160*#REF!</f>
        <v>#REF!</v>
      </c>
      <c r="AP160" s="119" t="s">
        <v>146</v>
      </c>
      <c r="AR160" s="119" t="s">
        <v>161</v>
      </c>
      <c r="AS160" s="119" t="s">
        <v>85</v>
      </c>
      <c r="AW160" s="13" t="s">
        <v>109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13" t="s">
        <v>83</v>
      </c>
      <c r="BI160" s="120" t="e">
        <f>ROUND(H160*#REF!,2)</f>
        <v>#REF!</v>
      </c>
      <c r="BJ160" s="13" t="s">
        <v>114</v>
      </c>
      <c r="BK160" s="119" t="s">
        <v>248</v>
      </c>
    </row>
    <row r="161" spans="2:63" s="1" customFormat="1" ht="16.5" customHeight="1">
      <c r="B161" s="27"/>
      <c r="C161" s="126" t="s">
        <v>249</v>
      </c>
      <c r="D161" s="126" t="s">
        <v>161</v>
      </c>
      <c r="E161" s="127" t="s">
        <v>250</v>
      </c>
      <c r="F161" s="128" t="s">
        <v>251</v>
      </c>
      <c r="G161" s="129" t="s">
        <v>113</v>
      </c>
      <c r="H161" s="130"/>
      <c r="I161" s="140" t="s">
        <v>1225</v>
      </c>
      <c r="J161" s="131"/>
      <c r="K161" s="132" t="s">
        <v>1</v>
      </c>
      <c r="L161" s="133" t="s">
        <v>43</v>
      </c>
      <c r="N161" s="117" t="e">
        <f>M161*#REF!</f>
        <v>#REF!</v>
      </c>
      <c r="O161" s="117">
        <v>0</v>
      </c>
      <c r="P161" s="117" t="e">
        <f>O161*#REF!</f>
        <v>#REF!</v>
      </c>
      <c r="Q161" s="117">
        <v>0</v>
      </c>
      <c r="R161" s="118" t="e">
        <f>Q161*#REF!</f>
        <v>#REF!</v>
      </c>
      <c r="AP161" s="119" t="s">
        <v>146</v>
      </c>
      <c r="AR161" s="119" t="s">
        <v>161</v>
      </c>
      <c r="AS161" s="119" t="s">
        <v>85</v>
      </c>
      <c r="AW161" s="13" t="s">
        <v>109</v>
      </c>
      <c r="BC161" s="120" t="e">
        <f>IF(L161="základní",#REF!,0)</f>
        <v>#REF!</v>
      </c>
      <c r="BD161" s="120">
        <f>IF(L161="snížená",#REF!,0)</f>
        <v>0</v>
      </c>
      <c r="BE161" s="120">
        <f>IF(L161="zákl. přenesená",#REF!,0)</f>
        <v>0</v>
      </c>
      <c r="BF161" s="120">
        <f>IF(L161="sníž. přenesená",#REF!,0)</f>
        <v>0</v>
      </c>
      <c r="BG161" s="120">
        <f>IF(L161="nulová",#REF!,0)</f>
        <v>0</v>
      </c>
      <c r="BH161" s="13" t="s">
        <v>83</v>
      </c>
      <c r="BI161" s="120" t="e">
        <f>ROUND(H161*#REF!,2)</f>
        <v>#REF!</v>
      </c>
      <c r="BJ161" s="13" t="s">
        <v>114</v>
      </c>
      <c r="BK161" s="119" t="s">
        <v>252</v>
      </c>
    </row>
    <row r="162" spans="2:63" s="1" customFormat="1" ht="16.5" customHeight="1">
      <c r="B162" s="27"/>
      <c r="C162" s="126" t="s">
        <v>253</v>
      </c>
      <c r="D162" s="126" t="s">
        <v>161</v>
      </c>
      <c r="E162" s="127" t="s">
        <v>254</v>
      </c>
      <c r="F162" s="128" t="s">
        <v>255</v>
      </c>
      <c r="G162" s="129" t="s">
        <v>113</v>
      </c>
      <c r="H162" s="130"/>
      <c r="I162" s="140" t="s">
        <v>1225</v>
      </c>
      <c r="J162" s="131"/>
      <c r="K162" s="132" t="s">
        <v>1</v>
      </c>
      <c r="L162" s="133" t="s">
        <v>43</v>
      </c>
      <c r="N162" s="117" t="e">
        <f>M162*#REF!</f>
        <v>#REF!</v>
      </c>
      <c r="O162" s="117">
        <v>0</v>
      </c>
      <c r="P162" s="117" t="e">
        <f>O162*#REF!</f>
        <v>#REF!</v>
      </c>
      <c r="Q162" s="117">
        <v>0</v>
      </c>
      <c r="R162" s="118" t="e">
        <f>Q162*#REF!</f>
        <v>#REF!</v>
      </c>
      <c r="AP162" s="119" t="s">
        <v>146</v>
      </c>
      <c r="AR162" s="119" t="s">
        <v>161</v>
      </c>
      <c r="AS162" s="119" t="s">
        <v>85</v>
      </c>
      <c r="AW162" s="13" t="s">
        <v>109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13" t="s">
        <v>83</v>
      </c>
      <c r="BI162" s="120" t="e">
        <f>ROUND(H162*#REF!,2)</f>
        <v>#REF!</v>
      </c>
      <c r="BJ162" s="13" t="s">
        <v>114</v>
      </c>
      <c r="BK162" s="119" t="s">
        <v>256</v>
      </c>
    </row>
    <row r="163" spans="2:63" s="1" customFormat="1" ht="16.5" customHeight="1">
      <c r="B163" s="27"/>
      <c r="C163" s="126" t="s">
        <v>257</v>
      </c>
      <c r="D163" s="126" t="s">
        <v>161</v>
      </c>
      <c r="E163" s="127" t="s">
        <v>258</v>
      </c>
      <c r="F163" s="128" t="s">
        <v>259</v>
      </c>
      <c r="G163" s="129" t="s">
        <v>113</v>
      </c>
      <c r="H163" s="130"/>
      <c r="I163" s="140" t="s">
        <v>1225</v>
      </c>
      <c r="J163" s="131"/>
      <c r="K163" s="132" t="s">
        <v>1</v>
      </c>
      <c r="L163" s="133" t="s">
        <v>43</v>
      </c>
      <c r="N163" s="117" t="e">
        <f>M163*#REF!</f>
        <v>#REF!</v>
      </c>
      <c r="O163" s="117">
        <v>0</v>
      </c>
      <c r="P163" s="117" t="e">
        <f>O163*#REF!</f>
        <v>#REF!</v>
      </c>
      <c r="Q163" s="117">
        <v>0</v>
      </c>
      <c r="R163" s="118" t="e">
        <f>Q163*#REF!</f>
        <v>#REF!</v>
      </c>
      <c r="AP163" s="119" t="s">
        <v>146</v>
      </c>
      <c r="AR163" s="119" t="s">
        <v>161</v>
      </c>
      <c r="AS163" s="119" t="s">
        <v>85</v>
      </c>
      <c r="AW163" s="13" t="s">
        <v>109</v>
      </c>
      <c r="BC163" s="120" t="e">
        <f>IF(L163="základní",#REF!,0)</f>
        <v>#REF!</v>
      </c>
      <c r="BD163" s="120">
        <f>IF(L163="snížená",#REF!,0)</f>
        <v>0</v>
      </c>
      <c r="BE163" s="120">
        <f>IF(L163="zákl. přenesená",#REF!,0)</f>
        <v>0</v>
      </c>
      <c r="BF163" s="120">
        <f>IF(L163="sníž. přenesená",#REF!,0)</f>
        <v>0</v>
      </c>
      <c r="BG163" s="120">
        <f>IF(L163="nulová",#REF!,0)</f>
        <v>0</v>
      </c>
      <c r="BH163" s="13" t="s">
        <v>83</v>
      </c>
      <c r="BI163" s="120" t="e">
        <f>ROUND(H163*#REF!,2)</f>
        <v>#REF!</v>
      </c>
      <c r="BJ163" s="13" t="s">
        <v>114</v>
      </c>
      <c r="BK163" s="119" t="s">
        <v>260</v>
      </c>
    </row>
    <row r="164" spans="2:63" s="1" customFormat="1" ht="16.5" customHeight="1">
      <c r="B164" s="27"/>
      <c r="C164" s="126" t="s">
        <v>261</v>
      </c>
      <c r="D164" s="126" t="s">
        <v>161</v>
      </c>
      <c r="E164" s="127" t="s">
        <v>262</v>
      </c>
      <c r="F164" s="128" t="s">
        <v>263</v>
      </c>
      <c r="G164" s="129" t="s">
        <v>113</v>
      </c>
      <c r="H164" s="130"/>
      <c r="I164" s="140" t="s">
        <v>1225</v>
      </c>
      <c r="J164" s="131"/>
      <c r="K164" s="132" t="s">
        <v>1</v>
      </c>
      <c r="L164" s="133" t="s">
        <v>43</v>
      </c>
      <c r="N164" s="117" t="e">
        <f>M164*#REF!</f>
        <v>#REF!</v>
      </c>
      <c r="O164" s="117">
        <v>0</v>
      </c>
      <c r="P164" s="117" t="e">
        <f>O164*#REF!</f>
        <v>#REF!</v>
      </c>
      <c r="Q164" s="117">
        <v>0</v>
      </c>
      <c r="R164" s="118" t="e">
        <f>Q164*#REF!</f>
        <v>#REF!</v>
      </c>
      <c r="AP164" s="119" t="s">
        <v>146</v>
      </c>
      <c r="AR164" s="119" t="s">
        <v>161</v>
      </c>
      <c r="AS164" s="119" t="s">
        <v>85</v>
      </c>
      <c r="AW164" s="13" t="s">
        <v>109</v>
      </c>
      <c r="BC164" s="120" t="e">
        <f>IF(L164="základní",#REF!,0)</f>
        <v>#REF!</v>
      </c>
      <c r="BD164" s="120">
        <f>IF(L164="snížená",#REF!,0)</f>
        <v>0</v>
      </c>
      <c r="BE164" s="120">
        <f>IF(L164="zákl. přenesená",#REF!,0)</f>
        <v>0</v>
      </c>
      <c r="BF164" s="120">
        <f>IF(L164="sníž. přenesená",#REF!,0)</f>
        <v>0</v>
      </c>
      <c r="BG164" s="120">
        <f>IF(L164="nulová",#REF!,0)</f>
        <v>0</v>
      </c>
      <c r="BH164" s="13" t="s">
        <v>83</v>
      </c>
      <c r="BI164" s="120" t="e">
        <f>ROUND(H164*#REF!,2)</f>
        <v>#REF!</v>
      </c>
      <c r="BJ164" s="13" t="s">
        <v>114</v>
      </c>
      <c r="BK164" s="119" t="s">
        <v>264</v>
      </c>
    </row>
    <row r="165" spans="2:63" s="1" customFormat="1" ht="16.5" customHeight="1">
      <c r="B165" s="27"/>
      <c r="C165" s="126" t="s">
        <v>265</v>
      </c>
      <c r="D165" s="126" t="s">
        <v>161</v>
      </c>
      <c r="E165" s="127" t="s">
        <v>266</v>
      </c>
      <c r="F165" s="128" t="s">
        <v>267</v>
      </c>
      <c r="G165" s="129" t="s">
        <v>113</v>
      </c>
      <c r="H165" s="130"/>
      <c r="I165" s="140" t="s">
        <v>1225</v>
      </c>
      <c r="J165" s="131"/>
      <c r="K165" s="132" t="s">
        <v>1</v>
      </c>
      <c r="L165" s="133" t="s">
        <v>43</v>
      </c>
      <c r="N165" s="117" t="e">
        <f>M165*#REF!</f>
        <v>#REF!</v>
      </c>
      <c r="O165" s="117">
        <v>0</v>
      </c>
      <c r="P165" s="117" t="e">
        <f>O165*#REF!</f>
        <v>#REF!</v>
      </c>
      <c r="Q165" s="117">
        <v>0</v>
      </c>
      <c r="R165" s="118" t="e">
        <f>Q165*#REF!</f>
        <v>#REF!</v>
      </c>
      <c r="AP165" s="119" t="s">
        <v>146</v>
      </c>
      <c r="AR165" s="119" t="s">
        <v>161</v>
      </c>
      <c r="AS165" s="119" t="s">
        <v>85</v>
      </c>
      <c r="AW165" s="13" t="s">
        <v>109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13" t="s">
        <v>83</v>
      </c>
      <c r="BI165" s="120" t="e">
        <f>ROUND(H165*#REF!,2)</f>
        <v>#REF!</v>
      </c>
      <c r="BJ165" s="13" t="s">
        <v>114</v>
      </c>
      <c r="BK165" s="119" t="s">
        <v>268</v>
      </c>
    </row>
    <row r="166" spans="2:63" s="1" customFormat="1" ht="21.75" customHeight="1">
      <c r="B166" s="27"/>
      <c r="C166" s="126" t="s">
        <v>269</v>
      </c>
      <c r="D166" s="126" t="s">
        <v>161</v>
      </c>
      <c r="E166" s="127" t="s">
        <v>270</v>
      </c>
      <c r="F166" s="128" t="s">
        <v>271</v>
      </c>
      <c r="G166" s="129" t="s">
        <v>113</v>
      </c>
      <c r="H166" s="130"/>
      <c r="I166" s="140" t="s">
        <v>1225</v>
      </c>
      <c r="J166" s="131"/>
      <c r="K166" s="132" t="s">
        <v>1</v>
      </c>
      <c r="L166" s="133" t="s">
        <v>43</v>
      </c>
      <c r="N166" s="117" t="e">
        <f>M166*#REF!</f>
        <v>#REF!</v>
      </c>
      <c r="O166" s="117">
        <v>0</v>
      </c>
      <c r="P166" s="117" t="e">
        <f>O166*#REF!</f>
        <v>#REF!</v>
      </c>
      <c r="Q166" s="117">
        <v>0</v>
      </c>
      <c r="R166" s="118" t="e">
        <f>Q166*#REF!</f>
        <v>#REF!</v>
      </c>
      <c r="AP166" s="119" t="s">
        <v>146</v>
      </c>
      <c r="AR166" s="119" t="s">
        <v>161</v>
      </c>
      <c r="AS166" s="119" t="s">
        <v>85</v>
      </c>
      <c r="AW166" s="13" t="s">
        <v>109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13" t="s">
        <v>83</v>
      </c>
      <c r="BI166" s="120" t="e">
        <f>ROUND(H166*#REF!,2)</f>
        <v>#REF!</v>
      </c>
      <c r="BJ166" s="13" t="s">
        <v>114</v>
      </c>
      <c r="BK166" s="119" t="s">
        <v>272</v>
      </c>
    </row>
    <row r="167" spans="2:63" s="1" customFormat="1" ht="16.5" customHeight="1">
      <c r="B167" s="27"/>
      <c r="C167" s="126" t="s">
        <v>273</v>
      </c>
      <c r="D167" s="126" t="s">
        <v>161</v>
      </c>
      <c r="E167" s="127" t="s">
        <v>274</v>
      </c>
      <c r="F167" s="128" t="s">
        <v>275</v>
      </c>
      <c r="G167" s="129" t="s">
        <v>113</v>
      </c>
      <c r="H167" s="130"/>
      <c r="I167" s="140" t="s">
        <v>1225</v>
      </c>
      <c r="J167" s="131"/>
      <c r="K167" s="132" t="s">
        <v>1</v>
      </c>
      <c r="L167" s="133" t="s">
        <v>43</v>
      </c>
      <c r="N167" s="117" t="e">
        <f>M167*#REF!</f>
        <v>#REF!</v>
      </c>
      <c r="O167" s="117">
        <v>0</v>
      </c>
      <c r="P167" s="117" t="e">
        <f>O167*#REF!</f>
        <v>#REF!</v>
      </c>
      <c r="Q167" s="117">
        <v>0</v>
      </c>
      <c r="R167" s="118" t="e">
        <f>Q167*#REF!</f>
        <v>#REF!</v>
      </c>
      <c r="AP167" s="119" t="s">
        <v>146</v>
      </c>
      <c r="AR167" s="119" t="s">
        <v>161</v>
      </c>
      <c r="AS167" s="119" t="s">
        <v>85</v>
      </c>
      <c r="AW167" s="13" t="s">
        <v>109</v>
      </c>
      <c r="BC167" s="120" t="e">
        <f>IF(L167="základní",#REF!,0)</f>
        <v>#REF!</v>
      </c>
      <c r="BD167" s="120">
        <f>IF(L167="snížená",#REF!,0)</f>
        <v>0</v>
      </c>
      <c r="BE167" s="120">
        <f>IF(L167="zákl. přenesená",#REF!,0)</f>
        <v>0</v>
      </c>
      <c r="BF167" s="120">
        <f>IF(L167="sníž. přenesená",#REF!,0)</f>
        <v>0</v>
      </c>
      <c r="BG167" s="120">
        <f>IF(L167="nulová",#REF!,0)</f>
        <v>0</v>
      </c>
      <c r="BH167" s="13" t="s">
        <v>83</v>
      </c>
      <c r="BI167" s="120" t="e">
        <f>ROUND(H167*#REF!,2)</f>
        <v>#REF!</v>
      </c>
      <c r="BJ167" s="13" t="s">
        <v>114</v>
      </c>
      <c r="BK167" s="119" t="s">
        <v>276</v>
      </c>
    </row>
    <row r="168" spans="2:63" s="1" customFormat="1" ht="16.5" customHeight="1">
      <c r="B168" s="27"/>
      <c r="C168" s="126" t="s">
        <v>277</v>
      </c>
      <c r="D168" s="126" t="s">
        <v>161</v>
      </c>
      <c r="E168" s="127" t="s">
        <v>278</v>
      </c>
      <c r="F168" s="128" t="s">
        <v>279</v>
      </c>
      <c r="G168" s="129" t="s">
        <v>113</v>
      </c>
      <c r="H168" s="130"/>
      <c r="I168" s="140" t="s">
        <v>1225</v>
      </c>
      <c r="J168" s="131"/>
      <c r="K168" s="132" t="s">
        <v>1</v>
      </c>
      <c r="L168" s="133" t="s">
        <v>43</v>
      </c>
      <c r="N168" s="117" t="e">
        <f>M168*#REF!</f>
        <v>#REF!</v>
      </c>
      <c r="O168" s="117">
        <v>0</v>
      </c>
      <c r="P168" s="117" t="e">
        <f>O168*#REF!</f>
        <v>#REF!</v>
      </c>
      <c r="Q168" s="117">
        <v>0</v>
      </c>
      <c r="R168" s="118" t="e">
        <f>Q168*#REF!</f>
        <v>#REF!</v>
      </c>
      <c r="AP168" s="119" t="s">
        <v>146</v>
      </c>
      <c r="AR168" s="119" t="s">
        <v>161</v>
      </c>
      <c r="AS168" s="119" t="s">
        <v>85</v>
      </c>
      <c r="AW168" s="13" t="s">
        <v>109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13" t="s">
        <v>83</v>
      </c>
      <c r="BI168" s="120" t="e">
        <f>ROUND(H168*#REF!,2)</f>
        <v>#REF!</v>
      </c>
      <c r="BJ168" s="13" t="s">
        <v>114</v>
      </c>
      <c r="BK168" s="119" t="s">
        <v>280</v>
      </c>
    </row>
    <row r="169" spans="2:63" s="1" customFormat="1" ht="21.75" customHeight="1">
      <c r="B169" s="27"/>
      <c r="C169" s="126" t="s">
        <v>281</v>
      </c>
      <c r="D169" s="126" t="s">
        <v>161</v>
      </c>
      <c r="E169" s="127" t="s">
        <v>282</v>
      </c>
      <c r="F169" s="128" t="s">
        <v>283</v>
      </c>
      <c r="G169" s="129" t="s">
        <v>113</v>
      </c>
      <c r="H169" s="130"/>
      <c r="I169" s="140" t="s">
        <v>1225</v>
      </c>
      <c r="J169" s="131"/>
      <c r="K169" s="132" t="s">
        <v>1</v>
      </c>
      <c r="L169" s="133" t="s">
        <v>43</v>
      </c>
      <c r="N169" s="117" t="e">
        <f>M169*#REF!</f>
        <v>#REF!</v>
      </c>
      <c r="O169" s="117">
        <v>0</v>
      </c>
      <c r="P169" s="117" t="e">
        <f>O169*#REF!</f>
        <v>#REF!</v>
      </c>
      <c r="Q169" s="117">
        <v>0</v>
      </c>
      <c r="R169" s="118" t="e">
        <f>Q169*#REF!</f>
        <v>#REF!</v>
      </c>
      <c r="AP169" s="119" t="s">
        <v>146</v>
      </c>
      <c r="AR169" s="119" t="s">
        <v>161</v>
      </c>
      <c r="AS169" s="119" t="s">
        <v>85</v>
      </c>
      <c r="AW169" s="13" t="s">
        <v>109</v>
      </c>
      <c r="BC169" s="120" t="e">
        <f>IF(L169="základní",#REF!,0)</f>
        <v>#REF!</v>
      </c>
      <c r="BD169" s="120">
        <f>IF(L169="snížená",#REF!,0)</f>
        <v>0</v>
      </c>
      <c r="BE169" s="120">
        <f>IF(L169="zákl. přenesená",#REF!,0)</f>
        <v>0</v>
      </c>
      <c r="BF169" s="120">
        <f>IF(L169="sníž. přenesená",#REF!,0)</f>
        <v>0</v>
      </c>
      <c r="BG169" s="120">
        <f>IF(L169="nulová",#REF!,0)</f>
        <v>0</v>
      </c>
      <c r="BH169" s="13" t="s">
        <v>83</v>
      </c>
      <c r="BI169" s="120" t="e">
        <f>ROUND(H169*#REF!,2)</f>
        <v>#REF!</v>
      </c>
      <c r="BJ169" s="13" t="s">
        <v>114</v>
      </c>
      <c r="BK169" s="119" t="s">
        <v>284</v>
      </c>
    </row>
    <row r="170" spans="2:63" s="1" customFormat="1" ht="16.5" customHeight="1">
      <c r="B170" s="27"/>
      <c r="C170" s="126" t="s">
        <v>285</v>
      </c>
      <c r="D170" s="126" t="s">
        <v>161</v>
      </c>
      <c r="E170" s="127" t="s">
        <v>286</v>
      </c>
      <c r="F170" s="128" t="s">
        <v>287</v>
      </c>
      <c r="G170" s="129" t="s">
        <v>113</v>
      </c>
      <c r="H170" s="130"/>
      <c r="I170" s="140" t="s">
        <v>1225</v>
      </c>
      <c r="J170" s="131"/>
      <c r="K170" s="132" t="s">
        <v>1</v>
      </c>
      <c r="L170" s="133" t="s">
        <v>43</v>
      </c>
      <c r="N170" s="117" t="e">
        <f>M170*#REF!</f>
        <v>#REF!</v>
      </c>
      <c r="O170" s="117">
        <v>0</v>
      </c>
      <c r="P170" s="117" t="e">
        <f>O170*#REF!</f>
        <v>#REF!</v>
      </c>
      <c r="Q170" s="117">
        <v>0</v>
      </c>
      <c r="R170" s="118" t="e">
        <f>Q170*#REF!</f>
        <v>#REF!</v>
      </c>
      <c r="AP170" s="119" t="s">
        <v>146</v>
      </c>
      <c r="AR170" s="119" t="s">
        <v>161</v>
      </c>
      <c r="AS170" s="119" t="s">
        <v>85</v>
      </c>
      <c r="AW170" s="13" t="s">
        <v>109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13" t="s">
        <v>83</v>
      </c>
      <c r="BI170" s="120" t="e">
        <f>ROUND(H170*#REF!,2)</f>
        <v>#REF!</v>
      </c>
      <c r="BJ170" s="13" t="s">
        <v>114</v>
      </c>
      <c r="BK170" s="119" t="s">
        <v>288</v>
      </c>
    </row>
    <row r="171" spans="2:63" s="1" customFormat="1" ht="21.75" customHeight="1">
      <c r="B171" s="27"/>
      <c r="C171" s="126" t="s">
        <v>289</v>
      </c>
      <c r="D171" s="126" t="s">
        <v>161</v>
      </c>
      <c r="E171" s="127" t="s">
        <v>290</v>
      </c>
      <c r="F171" s="128" t="s">
        <v>291</v>
      </c>
      <c r="G171" s="129" t="s">
        <v>113</v>
      </c>
      <c r="H171" s="130"/>
      <c r="I171" s="140" t="s">
        <v>1225</v>
      </c>
      <c r="J171" s="131"/>
      <c r="K171" s="132" t="s">
        <v>1</v>
      </c>
      <c r="L171" s="133" t="s">
        <v>43</v>
      </c>
      <c r="N171" s="117" t="e">
        <f>M171*#REF!</f>
        <v>#REF!</v>
      </c>
      <c r="O171" s="117">
        <v>0</v>
      </c>
      <c r="P171" s="117" t="e">
        <f>O171*#REF!</f>
        <v>#REF!</v>
      </c>
      <c r="Q171" s="117">
        <v>0</v>
      </c>
      <c r="R171" s="118" t="e">
        <f>Q171*#REF!</f>
        <v>#REF!</v>
      </c>
      <c r="AP171" s="119" t="s">
        <v>146</v>
      </c>
      <c r="AR171" s="119" t="s">
        <v>161</v>
      </c>
      <c r="AS171" s="119" t="s">
        <v>85</v>
      </c>
      <c r="AW171" s="13" t="s">
        <v>109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13" t="s">
        <v>83</v>
      </c>
      <c r="BI171" s="120" t="e">
        <f>ROUND(H171*#REF!,2)</f>
        <v>#REF!</v>
      </c>
      <c r="BJ171" s="13" t="s">
        <v>114</v>
      </c>
      <c r="BK171" s="119" t="s">
        <v>292</v>
      </c>
    </row>
    <row r="172" spans="2:63" s="1" customFormat="1" ht="16.5" customHeight="1">
      <c r="B172" s="27"/>
      <c r="C172" s="126" t="s">
        <v>293</v>
      </c>
      <c r="D172" s="126" t="s">
        <v>161</v>
      </c>
      <c r="E172" s="127" t="s">
        <v>294</v>
      </c>
      <c r="F172" s="128" t="s">
        <v>295</v>
      </c>
      <c r="G172" s="129" t="s">
        <v>113</v>
      </c>
      <c r="H172" s="130"/>
      <c r="I172" s="140" t="s">
        <v>1225</v>
      </c>
      <c r="J172" s="131"/>
      <c r="K172" s="132" t="s">
        <v>1</v>
      </c>
      <c r="L172" s="133" t="s">
        <v>43</v>
      </c>
      <c r="N172" s="117" t="e">
        <f>M172*#REF!</f>
        <v>#REF!</v>
      </c>
      <c r="O172" s="117">
        <v>0</v>
      </c>
      <c r="P172" s="117" t="e">
        <f>O172*#REF!</f>
        <v>#REF!</v>
      </c>
      <c r="Q172" s="117">
        <v>0</v>
      </c>
      <c r="R172" s="118" t="e">
        <f>Q172*#REF!</f>
        <v>#REF!</v>
      </c>
      <c r="AP172" s="119" t="s">
        <v>146</v>
      </c>
      <c r="AR172" s="119" t="s">
        <v>161</v>
      </c>
      <c r="AS172" s="119" t="s">
        <v>85</v>
      </c>
      <c r="AW172" s="13" t="s">
        <v>109</v>
      </c>
      <c r="BC172" s="120" t="e">
        <f>IF(L172="základní",#REF!,0)</f>
        <v>#REF!</v>
      </c>
      <c r="BD172" s="120">
        <f>IF(L172="snížená",#REF!,0)</f>
        <v>0</v>
      </c>
      <c r="BE172" s="120">
        <f>IF(L172="zákl. přenesená",#REF!,0)</f>
        <v>0</v>
      </c>
      <c r="BF172" s="120">
        <f>IF(L172="sníž. přenesená",#REF!,0)</f>
        <v>0</v>
      </c>
      <c r="BG172" s="120">
        <f>IF(L172="nulová",#REF!,0)</f>
        <v>0</v>
      </c>
      <c r="BH172" s="13" t="s">
        <v>83</v>
      </c>
      <c r="BI172" s="120" t="e">
        <f>ROUND(H172*#REF!,2)</f>
        <v>#REF!</v>
      </c>
      <c r="BJ172" s="13" t="s">
        <v>114</v>
      </c>
      <c r="BK172" s="119" t="s">
        <v>296</v>
      </c>
    </row>
    <row r="173" spans="2:63" s="1" customFormat="1" ht="21.75" customHeight="1">
      <c r="B173" s="27"/>
      <c r="C173" s="126" t="s">
        <v>297</v>
      </c>
      <c r="D173" s="126" t="s">
        <v>161</v>
      </c>
      <c r="E173" s="127" t="s">
        <v>298</v>
      </c>
      <c r="F173" s="128" t="s">
        <v>299</v>
      </c>
      <c r="G173" s="129" t="s">
        <v>113</v>
      </c>
      <c r="H173" s="130"/>
      <c r="I173" s="140" t="s">
        <v>1225</v>
      </c>
      <c r="J173" s="131"/>
      <c r="K173" s="132" t="s">
        <v>1</v>
      </c>
      <c r="L173" s="133" t="s">
        <v>43</v>
      </c>
      <c r="N173" s="117" t="e">
        <f>M173*#REF!</f>
        <v>#REF!</v>
      </c>
      <c r="O173" s="117">
        <v>0</v>
      </c>
      <c r="P173" s="117" t="e">
        <f>O173*#REF!</f>
        <v>#REF!</v>
      </c>
      <c r="Q173" s="117">
        <v>0</v>
      </c>
      <c r="R173" s="118" t="e">
        <f>Q173*#REF!</f>
        <v>#REF!</v>
      </c>
      <c r="AP173" s="119" t="s">
        <v>146</v>
      </c>
      <c r="AR173" s="119" t="s">
        <v>161</v>
      </c>
      <c r="AS173" s="119" t="s">
        <v>85</v>
      </c>
      <c r="AW173" s="13" t="s">
        <v>109</v>
      </c>
      <c r="BC173" s="120" t="e">
        <f>IF(L173="základní",#REF!,0)</f>
        <v>#REF!</v>
      </c>
      <c r="BD173" s="120">
        <f>IF(L173="snížená",#REF!,0)</f>
        <v>0</v>
      </c>
      <c r="BE173" s="120">
        <f>IF(L173="zákl. přenesená",#REF!,0)</f>
        <v>0</v>
      </c>
      <c r="BF173" s="120">
        <f>IF(L173="sníž. přenesená",#REF!,0)</f>
        <v>0</v>
      </c>
      <c r="BG173" s="120">
        <f>IF(L173="nulová",#REF!,0)</f>
        <v>0</v>
      </c>
      <c r="BH173" s="13" t="s">
        <v>83</v>
      </c>
      <c r="BI173" s="120" t="e">
        <f>ROUND(H173*#REF!,2)</f>
        <v>#REF!</v>
      </c>
      <c r="BJ173" s="13" t="s">
        <v>114</v>
      </c>
      <c r="BK173" s="119" t="s">
        <v>300</v>
      </c>
    </row>
    <row r="174" spans="2:63" s="1" customFormat="1" ht="16.5" customHeight="1">
      <c r="B174" s="27"/>
      <c r="C174" s="126" t="s">
        <v>301</v>
      </c>
      <c r="D174" s="126" t="s">
        <v>161</v>
      </c>
      <c r="E174" s="127" t="s">
        <v>302</v>
      </c>
      <c r="F174" s="128" t="s">
        <v>303</v>
      </c>
      <c r="G174" s="129" t="s">
        <v>113</v>
      </c>
      <c r="H174" s="130"/>
      <c r="I174" s="140" t="s">
        <v>1225</v>
      </c>
      <c r="J174" s="131"/>
      <c r="K174" s="132" t="s">
        <v>1</v>
      </c>
      <c r="L174" s="133" t="s">
        <v>43</v>
      </c>
      <c r="N174" s="117" t="e">
        <f>M174*#REF!</f>
        <v>#REF!</v>
      </c>
      <c r="O174" s="117">
        <v>0</v>
      </c>
      <c r="P174" s="117" t="e">
        <f>O174*#REF!</f>
        <v>#REF!</v>
      </c>
      <c r="Q174" s="117">
        <v>0</v>
      </c>
      <c r="R174" s="118" t="e">
        <f>Q174*#REF!</f>
        <v>#REF!</v>
      </c>
      <c r="AP174" s="119" t="s">
        <v>146</v>
      </c>
      <c r="AR174" s="119" t="s">
        <v>161</v>
      </c>
      <c r="AS174" s="119" t="s">
        <v>85</v>
      </c>
      <c r="AW174" s="13" t="s">
        <v>109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13" t="s">
        <v>83</v>
      </c>
      <c r="BI174" s="120" t="e">
        <f>ROUND(H174*#REF!,2)</f>
        <v>#REF!</v>
      </c>
      <c r="BJ174" s="13" t="s">
        <v>114</v>
      </c>
      <c r="BK174" s="119" t="s">
        <v>304</v>
      </c>
    </row>
    <row r="175" spans="2:63" s="1" customFormat="1" ht="21.75" customHeight="1">
      <c r="B175" s="27"/>
      <c r="C175" s="126" t="s">
        <v>305</v>
      </c>
      <c r="D175" s="126" t="s">
        <v>161</v>
      </c>
      <c r="E175" s="127" t="s">
        <v>306</v>
      </c>
      <c r="F175" s="128" t="s">
        <v>307</v>
      </c>
      <c r="G175" s="129" t="s">
        <v>113</v>
      </c>
      <c r="H175" s="130"/>
      <c r="I175" s="140" t="s">
        <v>1225</v>
      </c>
      <c r="J175" s="131"/>
      <c r="K175" s="132" t="s">
        <v>1</v>
      </c>
      <c r="L175" s="133" t="s">
        <v>43</v>
      </c>
      <c r="N175" s="117" t="e">
        <f>M175*#REF!</f>
        <v>#REF!</v>
      </c>
      <c r="O175" s="117">
        <v>0</v>
      </c>
      <c r="P175" s="117" t="e">
        <f>O175*#REF!</f>
        <v>#REF!</v>
      </c>
      <c r="Q175" s="117">
        <v>0</v>
      </c>
      <c r="R175" s="118" t="e">
        <f>Q175*#REF!</f>
        <v>#REF!</v>
      </c>
      <c r="AP175" s="119" t="s">
        <v>146</v>
      </c>
      <c r="AR175" s="119" t="s">
        <v>161</v>
      </c>
      <c r="AS175" s="119" t="s">
        <v>85</v>
      </c>
      <c r="AW175" s="13" t="s">
        <v>109</v>
      </c>
      <c r="BC175" s="120" t="e">
        <f>IF(L175="základní",#REF!,0)</f>
        <v>#REF!</v>
      </c>
      <c r="BD175" s="120">
        <f>IF(L175="snížená",#REF!,0)</f>
        <v>0</v>
      </c>
      <c r="BE175" s="120">
        <f>IF(L175="zákl. přenesená",#REF!,0)</f>
        <v>0</v>
      </c>
      <c r="BF175" s="120">
        <f>IF(L175="sníž. přenesená",#REF!,0)</f>
        <v>0</v>
      </c>
      <c r="BG175" s="120">
        <f>IF(L175="nulová",#REF!,0)</f>
        <v>0</v>
      </c>
      <c r="BH175" s="13" t="s">
        <v>83</v>
      </c>
      <c r="BI175" s="120" t="e">
        <f>ROUND(H175*#REF!,2)</f>
        <v>#REF!</v>
      </c>
      <c r="BJ175" s="13" t="s">
        <v>114</v>
      </c>
      <c r="BK175" s="119" t="s">
        <v>308</v>
      </c>
    </row>
    <row r="176" spans="2:63" s="1" customFormat="1" ht="16.5" customHeight="1">
      <c r="B176" s="27"/>
      <c r="C176" s="126" t="s">
        <v>309</v>
      </c>
      <c r="D176" s="126" t="s">
        <v>161</v>
      </c>
      <c r="E176" s="127" t="s">
        <v>310</v>
      </c>
      <c r="F176" s="128" t="s">
        <v>311</v>
      </c>
      <c r="G176" s="129" t="s">
        <v>113</v>
      </c>
      <c r="H176" s="130"/>
      <c r="I176" s="140" t="s">
        <v>1225</v>
      </c>
      <c r="J176" s="131"/>
      <c r="K176" s="132" t="s">
        <v>1</v>
      </c>
      <c r="L176" s="133" t="s">
        <v>43</v>
      </c>
      <c r="N176" s="117" t="e">
        <f>M176*#REF!</f>
        <v>#REF!</v>
      </c>
      <c r="O176" s="117">
        <v>0</v>
      </c>
      <c r="P176" s="117" t="e">
        <f>O176*#REF!</f>
        <v>#REF!</v>
      </c>
      <c r="Q176" s="117">
        <v>0</v>
      </c>
      <c r="R176" s="118" t="e">
        <f>Q176*#REF!</f>
        <v>#REF!</v>
      </c>
      <c r="AP176" s="119" t="s">
        <v>146</v>
      </c>
      <c r="AR176" s="119" t="s">
        <v>161</v>
      </c>
      <c r="AS176" s="119" t="s">
        <v>85</v>
      </c>
      <c r="AW176" s="13" t="s">
        <v>109</v>
      </c>
      <c r="BC176" s="120" t="e">
        <f>IF(L176="základní",#REF!,0)</f>
        <v>#REF!</v>
      </c>
      <c r="BD176" s="120">
        <f>IF(L176="snížená",#REF!,0)</f>
        <v>0</v>
      </c>
      <c r="BE176" s="120">
        <f>IF(L176="zákl. přenesená",#REF!,0)</f>
        <v>0</v>
      </c>
      <c r="BF176" s="120">
        <f>IF(L176="sníž. přenesená",#REF!,0)</f>
        <v>0</v>
      </c>
      <c r="BG176" s="120">
        <f>IF(L176="nulová",#REF!,0)</f>
        <v>0</v>
      </c>
      <c r="BH176" s="13" t="s">
        <v>83</v>
      </c>
      <c r="BI176" s="120" t="e">
        <f>ROUND(H176*#REF!,2)</f>
        <v>#REF!</v>
      </c>
      <c r="BJ176" s="13" t="s">
        <v>114</v>
      </c>
      <c r="BK176" s="119" t="s">
        <v>312</v>
      </c>
    </row>
    <row r="177" spans="2:63" s="1" customFormat="1" ht="16.5" customHeight="1">
      <c r="B177" s="27"/>
      <c r="C177" s="126" t="s">
        <v>313</v>
      </c>
      <c r="D177" s="126" t="s">
        <v>161</v>
      </c>
      <c r="E177" s="127" t="s">
        <v>314</v>
      </c>
      <c r="F177" s="128" t="s">
        <v>315</v>
      </c>
      <c r="G177" s="129" t="s">
        <v>113</v>
      </c>
      <c r="H177" s="130"/>
      <c r="I177" s="140" t="s">
        <v>1225</v>
      </c>
      <c r="J177" s="131"/>
      <c r="K177" s="132" t="s">
        <v>1</v>
      </c>
      <c r="L177" s="133" t="s">
        <v>43</v>
      </c>
      <c r="N177" s="117" t="e">
        <f>M177*#REF!</f>
        <v>#REF!</v>
      </c>
      <c r="O177" s="117">
        <v>0</v>
      </c>
      <c r="P177" s="117" t="e">
        <f>O177*#REF!</f>
        <v>#REF!</v>
      </c>
      <c r="Q177" s="117">
        <v>0</v>
      </c>
      <c r="R177" s="118" t="e">
        <f>Q177*#REF!</f>
        <v>#REF!</v>
      </c>
      <c r="AP177" s="119" t="s">
        <v>146</v>
      </c>
      <c r="AR177" s="119" t="s">
        <v>161</v>
      </c>
      <c r="AS177" s="119" t="s">
        <v>85</v>
      </c>
      <c r="AW177" s="13" t="s">
        <v>109</v>
      </c>
      <c r="BC177" s="120" t="e">
        <f>IF(L177="základní",#REF!,0)</f>
        <v>#REF!</v>
      </c>
      <c r="BD177" s="120">
        <f>IF(L177="snížená",#REF!,0)</f>
        <v>0</v>
      </c>
      <c r="BE177" s="120">
        <f>IF(L177="zákl. přenesená",#REF!,0)</f>
        <v>0</v>
      </c>
      <c r="BF177" s="120">
        <f>IF(L177="sníž. přenesená",#REF!,0)</f>
        <v>0</v>
      </c>
      <c r="BG177" s="120">
        <f>IF(L177="nulová",#REF!,0)</f>
        <v>0</v>
      </c>
      <c r="BH177" s="13" t="s">
        <v>83</v>
      </c>
      <c r="BI177" s="120" t="e">
        <f>ROUND(H177*#REF!,2)</f>
        <v>#REF!</v>
      </c>
      <c r="BJ177" s="13" t="s">
        <v>114</v>
      </c>
      <c r="BK177" s="119" t="s">
        <v>316</v>
      </c>
    </row>
    <row r="178" spans="2:63" s="1" customFormat="1" ht="16.5" customHeight="1">
      <c r="B178" s="27"/>
      <c r="C178" s="126" t="s">
        <v>317</v>
      </c>
      <c r="D178" s="126" t="s">
        <v>161</v>
      </c>
      <c r="E178" s="127" t="s">
        <v>318</v>
      </c>
      <c r="F178" s="128" t="s">
        <v>319</v>
      </c>
      <c r="G178" s="129" t="s">
        <v>113</v>
      </c>
      <c r="H178" s="130"/>
      <c r="I178" s="140" t="s">
        <v>1225</v>
      </c>
      <c r="J178" s="131"/>
      <c r="K178" s="132" t="s">
        <v>1</v>
      </c>
      <c r="L178" s="133" t="s">
        <v>43</v>
      </c>
      <c r="N178" s="117" t="e">
        <f>M178*#REF!</f>
        <v>#REF!</v>
      </c>
      <c r="O178" s="117">
        <v>0</v>
      </c>
      <c r="P178" s="117" t="e">
        <f>O178*#REF!</f>
        <v>#REF!</v>
      </c>
      <c r="Q178" s="117">
        <v>0</v>
      </c>
      <c r="R178" s="118" t="e">
        <f>Q178*#REF!</f>
        <v>#REF!</v>
      </c>
      <c r="AP178" s="119" t="s">
        <v>146</v>
      </c>
      <c r="AR178" s="119" t="s">
        <v>161</v>
      </c>
      <c r="AS178" s="119" t="s">
        <v>85</v>
      </c>
      <c r="AW178" s="13" t="s">
        <v>109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13" t="s">
        <v>83</v>
      </c>
      <c r="BI178" s="120" t="e">
        <f>ROUND(H178*#REF!,2)</f>
        <v>#REF!</v>
      </c>
      <c r="BJ178" s="13" t="s">
        <v>114</v>
      </c>
      <c r="BK178" s="119" t="s">
        <v>320</v>
      </c>
    </row>
    <row r="179" spans="2:63" s="1" customFormat="1" ht="16.5" customHeight="1">
      <c r="B179" s="27"/>
      <c r="C179" s="126" t="s">
        <v>321</v>
      </c>
      <c r="D179" s="126" t="s">
        <v>161</v>
      </c>
      <c r="E179" s="127" t="s">
        <v>322</v>
      </c>
      <c r="F179" s="128" t="s">
        <v>323</v>
      </c>
      <c r="G179" s="129" t="s">
        <v>113</v>
      </c>
      <c r="H179" s="130"/>
      <c r="I179" s="140" t="s">
        <v>1225</v>
      </c>
      <c r="J179" s="131"/>
      <c r="K179" s="132" t="s">
        <v>1</v>
      </c>
      <c r="L179" s="133" t="s">
        <v>43</v>
      </c>
      <c r="N179" s="117" t="e">
        <f>M179*#REF!</f>
        <v>#REF!</v>
      </c>
      <c r="O179" s="117">
        <v>0</v>
      </c>
      <c r="P179" s="117" t="e">
        <f>O179*#REF!</f>
        <v>#REF!</v>
      </c>
      <c r="Q179" s="117">
        <v>0</v>
      </c>
      <c r="R179" s="118" t="e">
        <f>Q179*#REF!</f>
        <v>#REF!</v>
      </c>
      <c r="AP179" s="119" t="s">
        <v>146</v>
      </c>
      <c r="AR179" s="119" t="s">
        <v>161</v>
      </c>
      <c r="AS179" s="119" t="s">
        <v>85</v>
      </c>
      <c r="AW179" s="13" t="s">
        <v>109</v>
      </c>
      <c r="BC179" s="120" t="e">
        <f>IF(L179="základní",#REF!,0)</f>
        <v>#REF!</v>
      </c>
      <c r="BD179" s="120">
        <f>IF(L179="snížená",#REF!,0)</f>
        <v>0</v>
      </c>
      <c r="BE179" s="120">
        <f>IF(L179="zákl. přenesená",#REF!,0)</f>
        <v>0</v>
      </c>
      <c r="BF179" s="120">
        <f>IF(L179="sníž. přenesená",#REF!,0)</f>
        <v>0</v>
      </c>
      <c r="BG179" s="120">
        <f>IF(L179="nulová",#REF!,0)</f>
        <v>0</v>
      </c>
      <c r="BH179" s="13" t="s">
        <v>83</v>
      </c>
      <c r="BI179" s="120" t="e">
        <f>ROUND(H179*#REF!,2)</f>
        <v>#REF!</v>
      </c>
      <c r="BJ179" s="13" t="s">
        <v>114</v>
      </c>
      <c r="BK179" s="119" t="s">
        <v>324</v>
      </c>
    </row>
    <row r="180" spans="2:63" s="1" customFormat="1" ht="16.5" customHeight="1">
      <c r="B180" s="27"/>
      <c r="C180" s="126" t="s">
        <v>325</v>
      </c>
      <c r="D180" s="126" t="s">
        <v>161</v>
      </c>
      <c r="E180" s="127" t="s">
        <v>326</v>
      </c>
      <c r="F180" s="128" t="s">
        <v>327</v>
      </c>
      <c r="G180" s="129" t="s">
        <v>113</v>
      </c>
      <c r="H180" s="130"/>
      <c r="I180" s="140" t="s">
        <v>1225</v>
      </c>
      <c r="J180" s="131"/>
      <c r="K180" s="132" t="s">
        <v>1</v>
      </c>
      <c r="L180" s="133" t="s">
        <v>43</v>
      </c>
      <c r="N180" s="117" t="e">
        <f>M180*#REF!</f>
        <v>#REF!</v>
      </c>
      <c r="O180" s="117">
        <v>0</v>
      </c>
      <c r="P180" s="117" t="e">
        <f>O180*#REF!</f>
        <v>#REF!</v>
      </c>
      <c r="Q180" s="117">
        <v>0</v>
      </c>
      <c r="R180" s="118" t="e">
        <f>Q180*#REF!</f>
        <v>#REF!</v>
      </c>
      <c r="AP180" s="119" t="s">
        <v>146</v>
      </c>
      <c r="AR180" s="119" t="s">
        <v>161</v>
      </c>
      <c r="AS180" s="119" t="s">
        <v>85</v>
      </c>
      <c r="AW180" s="13" t="s">
        <v>109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13" t="s">
        <v>83</v>
      </c>
      <c r="BI180" s="120" t="e">
        <f>ROUND(H180*#REF!,2)</f>
        <v>#REF!</v>
      </c>
      <c r="BJ180" s="13" t="s">
        <v>114</v>
      </c>
      <c r="BK180" s="119" t="s">
        <v>328</v>
      </c>
    </row>
    <row r="181" spans="2:63" s="1" customFormat="1" ht="24.2" customHeight="1">
      <c r="B181" s="27"/>
      <c r="C181" s="126" t="s">
        <v>329</v>
      </c>
      <c r="D181" s="126" t="s">
        <v>161</v>
      </c>
      <c r="E181" s="127" t="s">
        <v>330</v>
      </c>
      <c r="F181" s="128" t="s">
        <v>331</v>
      </c>
      <c r="G181" s="129" t="s">
        <v>113</v>
      </c>
      <c r="H181" s="130"/>
      <c r="I181" s="140" t="s">
        <v>1225</v>
      </c>
      <c r="J181" s="131"/>
      <c r="K181" s="132" t="s">
        <v>1</v>
      </c>
      <c r="L181" s="133" t="s">
        <v>43</v>
      </c>
      <c r="N181" s="117" t="e">
        <f>M181*#REF!</f>
        <v>#REF!</v>
      </c>
      <c r="O181" s="117">
        <v>0</v>
      </c>
      <c r="P181" s="117" t="e">
        <f>O181*#REF!</f>
        <v>#REF!</v>
      </c>
      <c r="Q181" s="117">
        <v>0</v>
      </c>
      <c r="R181" s="118" t="e">
        <f>Q181*#REF!</f>
        <v>#REF!</v>
      </c>
      <c r="AP181" s="119" t="s">
        <v>146</v>
      </c>
      <c r="AR181" s="119" t="s">
        <v>161</v>
      </c>
      <c r="AS181" s="119" t="s">
        <v>85</v>
      </c>
      <c r="AW181" s="13" t="s">
        <v>109</v>
      </c>
      <c r="BC181" s="120" t="e">
        <f>IF(L181="základní",#REF!,0)</f>
        <v>#REF!</v>
      </c>
      <c r="BD181" s="120">
        <f>IF(L181="snížená",#REF!,0)</f>
        <v>0</v>
      </c>
      <c r="BE181" s="120">
        <f>IF(L181="zákl. přenesená",#REF!,0)</f>
        <v>0</v>
      </c>
      <c r="BF181" s="120">
        <f>IF(L181="sníž. přenesená",#REF!,0)</f>
        <v>0</v>
      </c>
      <c r="BG181" s="120">
        <f>IF(L181="nulová",#REF!,0)</f>
        <v>0</v>
      </c>
      <c r="BH181" s="13" t="s">
        <v>83</v>
      </c>
      <c r="BI181" s="120" t="e">
        <f>ROUND(H181*#REF!,2)</f>
        <v>#REF!</v>
      </c>
      <c r="BJ181" s="13" t="s">
        <v>114</v>
      </c>
      <c r="BK181" s="119" t="s">
        <v>332</v>
      </c>
    </row>
    <row r="182" spans="2:63" s="1" customFormat="1" ht="16.5" customHeight="1">
      <c r="B182" s="27"/>
      <c r="C182" s="126" t="s">
        <v>333</v>
      </c>
      <c r="D182" s="126" t="s">
        <v>161</v>
      </c>
      <c r="E182" s="127" t="s">
        <v>334</v>
      </c>
      <c r="F182" s="128" t="s">
        <v>335</v>
      </c>
      <c r="G182" s="129" t="s">
        <v>113</v>
      </c>
      <c r="H182" s="130"/>
      <c r="I182" s="140" t="s">
        <v>1225</v>
      </c>
      <c r="J182" s="131"/>
      <c r="K182" s="132" t="s">
        <v>1</v>
      </c>
      <c r="L182" s="133" t="s">
        <v>43</v>
      </c>
      <c r="N182" s="117" t="e">
        <f>M182*#REF!</f>
        <v>#REF!</v>
      </c>
      <c r="O182" s="117">
        <v>0</v>
      </c>
      <c r="P182" s="117" t="e">
        <f>O182*#REF!</f>
        <v>#REF!</v>
      </c>
      <c r="Q182" s="117">
        <v>0</v>
      </c>
      <c r="R182" s="118" t="e">
        <f>Q182*#REF!</f>
        <v>#REF!</v>
      </c>
      <c r="AP182" s="119" t="s">
        <v>146</v>
      </c>
      <c r="AR182" s="119" t="s">
        <v>161</v>
      </c>
      <c r="AS182" s="119" t="s">
        <v>85</v>
      </c>
      <c r="AW182" s="13" t="s">
        <v>109</v>
      </c>
      <c r="BC182" s="120" t="e">
        <f>IF(L182="základní",#REF!,0)</f>
        <v>#REF!</v>
      </c>
      <c r="BD182" s="120">
        <f>IF(L182="snížená",#REF!,0)</f>
        <v>0</v>
      </c>
      <c r="BE182" s="120">
        <f>IF(L182="zákl. přenesená",#REF!,0)</f>
        <v>0</v>
      </c>
      <c r="BF182" s="120">
        <f>IF(L182="sníž. přenesená",#REF!,0)</f>
        <v>0</v>
      </c>
      <c r="BG182" s="120">
        <f>IF(L182="nulová",#REF!,0)</f>
        <v>0</v>
      </c>
      <c r="BH182" s="13" t="s">
        <v>83</v>
      </c>
      <c r="BI182" s="120" t="e">
        <f>ROUND(H182*#REF!,2)</f>
        <v>#REF!</v>
      </c>
      <c r="BJ182" s="13" t="s">
        <v>114</v>
      </c>
      <c r="BK182" s="119" t="s">
        <v>336</v>
      </c>
    </row>
    <row r="183" spans="2:63" s="1" customFormat="1" ht="16.5" customHeight="1">
      <c r="B183" s="27"/>
      <c r="C183" s="126" t="s">
        <v>337</v>
      </c>
      <c r="D183" s="126" t="s">
        <v>161</v>
      </c>
      <c r="E183" s="127" t="s">
        <v>338</v>
      </c>
      <c r="F183" s="128" t="s">
        <v>339</v>
      </c>
      <c r="G183" s="129" t="s">
        <v>113</v>
      </c>
      <c r="H183" s="130"/>
      <c r="I183" s="140" t="s">
        <v>1225</v>
      </c>
      <c r="J183" s="131"/>
      <c r="K183" s="132" t="s">
        <v>1</v>
      </c>
      <c r="L183" s="133" t="s">
        <v>43</v>
      </c>
      <c r="N183" s="117" t="e">
        <f>M183*#REF!</f>
        <v>#REF!</v>
      </c>
      <c r="O183" s="117">
        <v>0</v>
      </c>
      <c r="P183" s="117" t="e">
        <f>O183*#REF!</f>
        <v>#REF!</v>
      </c>
      <c r="Q183" s="117">
        <v>0</v>
      </c>
      <c r="R183" s="118" t="e">
        <f>Q183*#REF!</f>
        <v>#REF!</v>
      </c>
      <c r="AP183" s="119" t="s">
        <v>146</v>
      </c>
      <c r="AR183" s="119" t="s">
        <v>161</v>
      </c>
      <c r="AS183" s="119" t="s">
        <v>85</v>
      </c>
      <c r="AW183" s="13" t="s">
        <v>109</v>
      </c>
      <c r="BC183" s="120" t="e">
        <f>IF(L183="základní",#REF!,0)</f>
        <v>#REF!</v>
      </c>
      <c r="BD183" s="120">
        <f>IF(L183="snížená",#REF!,0)</f>
        <v>0</v>
      </c>
      <c r="BE183" s="120">
        <f>IF(L183="zákl. přenesená",#REF!,0)</f>
        <v>0</v>
      </c>
      <c r="BF183" s="120">
        <f>IF(L183="sníž. přenesená",#REF!,0)</f>
        <v>0</v>
      </c>
      <c r="BG183" s="120">
        <f>IF(L183="nulová",#REF!,0)</f>
        <v>0</v>
      </c>
      <c r="BH183" s="13" t="s">
        <v>83</v>
      </c>
      <c r="BI183" s="120" t="e">
        <f>ROUND(H183*#REF!,2)</f>
        <v>#REF!</v>
      </c>
      <c r="BJ183" s="13" t="s">
        <v>114</v>
      </c>
      <c r="BK183" s="119" t="s">
        <v>340</v>
      </c>
    </row>
    <row r="184" spans="2:63" s="1" customFormat="1" ht="16.5" customHeight="1">
      <c r="B184" s="27"/>
      <c r="C184" s="126" t="s">
        <v>341</v>
      </c>
      <c r="D184" s="126" t="s">
        <v>161</v>
      </c>
      <c r="E184" s="127" t="s">
        <v>342</v>
      </c>
      <c r="F184" s="128" t="s">
        <v>343</v>
      </c>
      <c r="G184" s="129" t="s">
        <v>113</v>
      </c>
      <c r="H184" s="130"/>
      <c r="I184" s="140" t="s">
        <v>1225</v>
      </c>
      <c r="J184" s="131"/>
      <c r="K184" s="132" t="s">
        <v>1</v>
      </c>
      <c r="L184" s="133" t="s">
        <v>43</v>
      </c>
      <c r="N184" s="117" t="e">
        <f>M184*#REF!</f>
        <v>#REF!</v>
      </c>
      <c r="O184" s="117">
        <v>0</v>
      </c>
      <c r="P184" s="117" t="e">
        <f>O184*#REF!</f>
        <v>#REF!</v>
      </c>
      <c r="Q184" s="117">
        <v>0</v>
      </c>
      <c r="R184" s="118" t="e">
        <f>Q184*#REF!</f>
        <v>#REF!</v>
      </c>
      <c r="AP184" s="119" t="s">
        <v>146</v>
      </c>
      <c r="AR184" s="119" t="s">
        <v>161</v>
      </c>
      <c r="AS184" s="119" t="s">
        <v>85</v>
      </c>
      <c r="AW184" s="13" t="s">
        <v>109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13" t="s">
        <v>83</v>
      </c>
      <c r="BI184" s="120" t="e">
        <f>ROUND(H184*#REF!,2)</f>
        <v>#REF!</v>
      </c>
      <c r="BJ184" s="13" t="s">
        <v>114</v>
      </c>
      <c r="BK184" s="119" t="s">
        <v>344</v>
      </c>
    </row>
    <row r="185" spans="2:63" s="1" customFormat="1" ht="16.5" customHeight="1">
      <c r="B185" s="27"/>
      <c r="C185" s="126" t="s">
        <v>345</v>
      </c>
      <c r="D185" s="126" t="s">
        <v>161</v>
      </c>
      <c r="E185" s="127" t="s">
        <v>346</v>
      </c>
      <c r="F185" s="128" t="s">
        <v>347</v>
      </c>
      <c r="G185" s="129" t="s">
        <v>113</v>
      </c>
      <c r="H185" s="130"/>
      <c r="I185" s="140" t="s">
        <v>1225</v>
      </c>
      <c r="J185" s="131"/>
      <c r="K185" s="132" t="s">
        <v>1</v>
      </c>
      <c r="L185" s="133" t="s">
        <v>43</v>
      </c>
      <c r="N185" s="117" t="e">
        <f>M185*#REF!</f>
        <v>#REF!</v>
      </c>
      <c r="O185" s="117">
        <v>0</v>
      </c>
      <c r="P185" s="117" t="e">
        <f>O185*#REF!</f>
        <v>#REF!</v>
      </c>
      <c r="Q185" s="117">
        <v>0</v>
      </c>
      <c r="R185" s="118" t="e">
        <f>Q185*#REF!</f>
        <v>#REF!</v>
      </c>
      <c r="AP185" s="119" t="s">
        <v>146</v>
      </c>
      <c r="AR185" s="119" t="s">
        <v>161</v>
      </c>
      <c r="AS185" s="119" t="s">
        <v>85</v>
      </c>
      <c r="AW185" s="13" t="s">
        <v>109</v>
      </c>
      <c r="BC185" s="120" t="e">
        <f>IF(L185="základní",#REF!,0)</f>
        <v>#REF!</v>
      </c>
      <c r="BD185" s="120">
        <f>IF(L185="snížená",#REF!,0)</f>
        <v>0</v>
      </c>
      <c r="BE185" s="120">
        <f>IF(L185="zákl. přenesená",#REF!,0)</f>
        <v>0</v>
      </c>
      <c r="BF185" s="120">
        <f>IF(L185="sníž. přenesená",#REF!,0)</f>
        <v>0</v>
      </c>
      <c r="BG185" s="120">
        <f>IF(L185="nulová",#REF!,0)</f>
        <v>0</v>
      </c>
      <c r="BH185" s="13" t="s">
        <v>83</v>
      </c>
      <c r="BI185" s="120" t="e">
        <f>ROUND(H185*#REF!,2)</f>
        <v>#REF!</v>
      </c>
      <c r="BJ185" s="13" t="s">
        <v>114</v>
      </c>
      <c r="BK185" s="119" t="s">
        <v>348</v>
      </c>
    </row>
    <row r="186" spans="2:63" s="1" customFormat="1" ht="16.5" customHeight="1">
      <c r="B186" s="27"/>
      <c r="C186" s="126" t="s">
        <v>349</v>
      </c>
      <c r="D186" s="126" t="s">
        <v>161</v>
      </c>
      <c r="E186" s="127" t="s">
        <v>350</v>
      </c>
      <c r="F186" s="128" t="s">
        <v>351</v>
      </c>
      <c r="G186" s="129" t="s">
        <v>352</v>
      </c>
      <c r="H186" s="130"/>
      <c r="I186" s="140" t="s">
        <v>1225</v>
      </c>
      <c r="J186" s="131"/>
      <c r="K186" s="132" t="s">
        <v>1</v>
      </c>
      <c r="L186" s="133" t="s">
        <v>43</v>
      </c>
      <c r="N186" s="117" t="e">
        <f>M186*#REF!</f>
        <v>#REF!</v>
      </c>
      <c r="O186" s="117">
        <v>0</v>
      </c>
      <c r="P186" s="117" t="e">
        <f>O186*#REF!</f>
        <v>#REF!</v>
      </c>
      <c r="Q186" s="117">
        <v>0</v>
      </c>
      <c r="R186" s="118" t="e">
        <f>Q186*#REF!</f>
        <v>#REF!</v>
      </c>
      <c r="AP186" s="119" t="s">
        <v>146</v>
      </c>
      <c r="AR186" s="119" t="s">
        <v>161</v>
      </c>
      <c r="AS186" s="119" t="s">
        <v>85</v>
      </c>
      <c r="AW186" s="13" t="s">
        <v>109</v>
      </c>
      <c r="BC186" s="120" t="e">
        <f>IF(L186="základní",#REF!,0)</f>
        <v>#REF!</v>
      </c>
      <c r="BD186" s="120">
        <f>IF(L186="snížená",#REF!,0)</f>
        <v>0</v>
      </c>
      <c r="BE186" s="120">
        <f>IF(L186="zákl. přenesená",#REF!,0)</f>
        <v>0</v>
      </c>
      <c r="BF186" s="120">
        <f>IF(L186="sníž. přenesená",#REF!,0)</f>
        <v>0</v>
      </c>
      <c r="BG186" s="120">
        <f>IF(L186="nulová",#REF!,0)</f>
        <v>0</v>
      </c>
      <c r="BH186" s="13" t="s">
        <v>83</v>
      </c>
      <c r="BI186" s="120" t="e">
        <f>ROUND(H186*#REF!,2)</f>
        <v>#REF!</v>
      </c>
      <c r="BJ186" s="13" t="s">
        <v>114</v>
      </c>
      <c r="BK186" s="119" t="s">
        <v>353</v>
      </c>
    </row>
    <row r="187" spans="2:63" s="1" customFormat="1" ht="16.5" customHeight="1">
      <c r="B187" s="27"/>
      <c r="C187" s="126" t="s">
        <v>354</v>
      </c>
      <c r="D187" s="126" t="s">
        <v>161</v>
      </c>
      <c r="E187" s="127" t="s">
        <v>355</v>
      </c>
      <c r="F187" s="128" t="s">
        <v>356</v>
      </c>
      <c r="G187" s="129" t="s">
        <v>113</v>
      </c>
      <c r="H187" s="130"/>
      <c r="I187" s="140" t="s">
        <v>1225</v>
      </c>
      <c r="J187" s="131"/>
      <c r="K187" s="132" t="s">
        <v>1</v>
      </c>
      <c r="L187" s="133" t="s">
        <v>43</v>
      </c>
      <c r="N187" s="117" t="e">
        <f>M187*#REF!</f>
        <v>#REF!</v>
      </c>
      <c r="O187" s="117">
        <v>0</v>
      </c>
      <c r="P187" s="117" t="e">
        <f>O187*#REF!</f>
        <v>#REF!</v>
      </c>
      <c r="Q187" s="117">
        <v>0</v>
      </c>
      <c r="R187" s="118" t="e">
        <f>Q187*#REF!</f>
        <v>#REF!</v>
      </c>
      <c r="AP187" s="119" t="s">
        <v>146</v>
      </c>
      <c r="AR187" s="119" t="s">
        <v>161</v>
      </c>
      <c r="AS187" s="119" t="s">
        <v>85</v>
      </c>
      <c r="AW187" s="13" t="s">
        <v>109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13" t="s">
        <v>83</v>
      </c>
      <c r="BI187" s="120" t="e">
        <f>ROUND(H187*#REF!,2)</f>
        <v>#REF!</v>
      </c>
      <c r="BJ187" s="13" t="s">
        <v>114</v>
      </c>
      <c r="BK187" s="119" t="s">
        <v>357</v>
      </c>
    </row>
    <row r="188" spans="2:63" s="1" customFormat="1" ht="16.5" customHeight="1">
      <c r="B188" s="27"/>
      <c r="C188" s="126" t="s">
        <v>358</v>
      </c>
      <c r="D188" s="126" t="s">
        <v>161</v>
      </c>
      <c r="E188" s="127" t="s">
        <v>359</v>
      </c>
      <c r="F188" s="128" t="s">
        <v>360</v>
      </c>
      <c r="G188" s="129" t="s">
        <v>113</v>
      </c>
      <c r="H188" s="130"/>
      <c r="I188" s="140" t="s">
        <v>1225</v>
      </c>
      <c r="J188" s="131"/>
      <c r="K188" s="132" t="s">
        <v>1</v>
      </c>
      <c r="L188" s="133" t="s">
        <v>43</v>
      </c>
      <c r="N188" s="117" t="e">
        <f>M188*#REF!</f>
        <v>#REF!</v>
      </c>
      <c r="O188" s="117">
        <v>0</v>
      </c>
      <c r="P188" s="117" t="e">
        <f>O188*#REF!</f>
        <v>#REF!</v>
      </c>
      <c r="Q188" s="117">
        <v>0</v>
      </c>
      <c r="R188" s="118" t="e">
        <f>Q188*#REF!</f>
        <v>#REF!</v>
      </c>
      <c r="AP188" s="119" t="s">
        <v>146</v>
      </c>
      <c r="AR188" s="119" t="s">
        <v>161</v>
      </c>
      <c r="AS188" s="119" t="s">
        <v>85</v>
      </c>
      <c r="AW188" s="13" t="s">
        <v>109</v>
      </c>
      <c r="BC188" s="120" t="e">
        <f>IF(L188="základní",#REF!,0)</f>
        <v>#REF!</v>
      </c>
      <c r="BD188" s="120">
        <f>IF(L188="snížená",#REF!,0)</f>
        <v>0</v>
      </c>
      <c r="BE188" s="120">
        <f>IF(L188="zákl. přenesená",#REF!,0)</f>
        <v>0</v>
      </c>
      <c r="BF188" s="120">
        <f>IF(L188="sníž. přenesená",#REF!,0)</f>
        <v>0</v>
      </c>
      <c r="BG188" s="120">
        <f>IF(L188="nulová",#REF!,0)</f>
        <v>0</v>
      </c>
      <c r="BH188" s="13" t="s">
        <v>83</v>
      </c>
      <c r="BI188" s="120" t="e">
        <f>ROUND(H188*#REF!,2)</f>
        <v>#REF!</v>
      </c>
      <c r="BJ188" s="13" t="s">
        <v>114</v>
      </c>
      <c r="BK188" s="119" t="s">
        <v>361</v>
      </c>
    </row>
    <row r="189" spans="2:63" s="1" customFormat="1" ht="16.5" customHeight="1">
      <c r="B189" s="27"/>
      <c r="C189" s="126" t="s">
        <v>362</v>
      </c>
      <c r="D189" s="126" t="s">
        <v>161</v>
      </c>
      <c r="E189" s="127" t="s">
        <v>363</v>
      </c>
      <c r="F189" s="128" t="s">
        <v>364</v>
      </c>
      <c r="G189" s="129" t="s">
        <v>113</v>
      </c>
      <c r="H189" s="130"/>
      <c r="I189" s="140" t="s">
        <v>1225</v>
      </c>
      <c r="J189" s="131"/>
      <c r="K189" s="132" t="s">
        <v>1</v>
      </c>
      <c r="L189" s="133" t="s">
        <v>43</v>
      </c>
      <c r="N189" s="117" t="e">
        <f>M189*#REF!</f>
        <v>#REF!</v>
      </c>
      <c r="O189" s="117">
        <v>0</v>
      </c>
      <c r="P189" s="117" t="e">
        <f>O189*#REF!</f>
        <v>#REF!</v>
      </c>
      <c r="Q189" s="117">
        <v>0</v>
      </c>
      <c r="R189" s="118" t="e">
        <f>Q189*#REF!</f>
        <v>#REF!</v>
      </c>
      <c r="AP189" s="119" t="s">
        <v>146</v>
      </c>
      <c r="AR189" s="119" t="s">
        <v>161</v>
      </c>
      <c r="AS189" s="119" t="s">
        <v>85</v>
      </c>
      <c r="AW189" s="13" t="s">
        <v>109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13" t="s">
        <v>83</v>
      </c>
      <c r="BI189" s="120" t="e">
        <f>ROUND(H189*#REF!,2)</f>
        <v>#REF!</v>
      </c>
      <c r="BJ189" s="13" t="s">
        <v>114</v>
      </c>
      <c r="BK189" s="119" t="s">
        <v>365</v>
      </c>
    </row>
    <row r="190" spans="2:63" s="1" customFormat="1" ht="16.5" customHeight="1">
      <c r="B190" s="27"/>
      <c r="C190" s="126" t="s">
        <v>366</v>
      </c>
      <c r="D190" s="126" t="s">
        <v>161</v>
      </c>
      <c r="E190" s="127" t="s">
        <v>367</v>
      </c>
      <c r="F190" s="128" t="s">
        <v>368</v>
      </c>
      <c r="G190" s="129" t="s">
        <v>113</v>
      </c>
      <c r="H190" s="130"/>
      <c r="I190" s="140" t="s">
        <v>1225</v>
      </c>
      <c r="J190" s="131"/>
      <c r="K190" s="132" t="s">
        <v>1</v>
      </c>
      <c r="L190" s="133" t="s">
        <v>43</v>
      </c>
      <c r="N190" s="117" t="e">
        <f>M190*#REF!</f>
        <v>#REF!</v>
      </c>
      <c r="O190" s="117">
        <v>0</v>
      </c>
      <c r="P190" s="117" t="e">
        <f>O190*#REF!</f>
        <v>#REF!</v>
      </c>
      <c r="Q190" s="117">
        <v>0</v>
      </c>
      <c r="R190" s="118" t="e">
        <f>Q190*#REF!</f>
        <v>#REF!</v>
      </c>
      <c r="AP190" s="119" t="s">
        <v>146</v>
      </c>
      <c r="AR190" s="119" t="s">
        <v>161</v>
      </c>
      <c r="AS190" s="119" t="s">
        <v>85</v>
      </c>
      <c r="AW190" s="13" t="s">
        <v>109</v>
      </c>
      <c r="BC190" s="120" t="e">
        <f>IF(L190="základní",#REF!,0)</f>
        <v>#REF!</v>
      </c>
      <c r="BD190" s="120">
        <f>IF(L190="snížená",#REF!,0)</f>
        <v>0</v>
      </c>
      <c r="BE190" s="120">
        <f>IF(L190="zákl. přenesená",#REF!,0)</f>
        <v>0</v>
      </c>
      <c r="BF190" s="120">
        <f>IF(L190="sníž. přenesená",#REF!,0)</f>
        <v>0</v>
      </c>
      <c r="BG190" s="120">
        <f>IF(L190="nulová",#REF!,0)</f>
        <v>0</v>
      </c>
      <c r="BH190" s="13" t="s">
        <v>83</v>
      </c>
      <c r="BI190" s="120" t="e">
        <f>ROUND(H190*#REF!,2)</f>
        <v>#REF!</v>
      </c>
      <c r="BJ190" s="13" t="s">
        <v>114</v>
      </c>
      <c r="BK190" s="119" t="s">
        <v>369</v>
      </c>
    </row>
    <row r="191" spans="2:63" s="1" customFormat="1" ht="16.5" customHeight="1">
      <c r="B191" s="27"/>
      <c r="C191" s="126" t="s">
        <v>370</v>
      </c>
      <c r="D191" s="126" t="s">
        <v>161</v>
      </c>
      <c r="E191" s="127" t="s">
        <v>371</v>
      </c>
      <c r="F191" s="128" t="s">
        <v>372</v>
      </c>
      <c r="G191" s="129" t="s">
        <v>113</v>
      </c>
      <c r="H191" s="130"/>
      <c r="I191" s="140" t="s">
        <v>1225</v>
      </c>
      <c r="J191" s="131"/>
      <c r="K191" s="132" t="s">
        <v>1</v>
      </c>
      <c r="L191" s="133" t="s">
        <v>43</v>
      </c>
      <c r="N191" s="117" t="e">
        <f>M191*#REF!</f>
        <v>#REF!</v>
      </c>
      <c r="O191" s="117">
        <v>0</v>
      </c>
      <c r="P191" s="117" t="e">
        <f>O191*#REF!</f>
        <v>#REF!</v>
      </c>
      <c r="Q191" s="117">
        <v>0</v>
      </c>
      <c r="R191" s="118" t="e">
        <f>Q191*#REF!</f>
        <v>#REF!</v>
      </c>
      <c r="AP191" s="119" t="s">
        <v>146</v>
      </c>
      <c r="AR191" s="119" t="s">
        <v>161</v>
      </c>
      <c r="AS191" s="119" t="s">
        <v>85</v>
      </c>
      <c r="AW191" s="13" t="s">
        <v>109</v>
      </c>
      <c r="BC191" s="120" t="e">
        <f>IF(L191="základní",#REF!,0)</f>
        <v>#REF!</v>
      </c>
      <c r="BD191" s="120">
        <f>IF(L191="snížená",#REF!,0)</f>
        <v>0</v>
      </c>
      <c r="BE191" s="120">
        <f>IF(L191="zákl. přenesená",#REF!,0)</f>
        <v>0</v>
      </c>
      <c r="BF191" s="120">
        <f>IF(L191="sníž. přenesená",#REF!,0)</f>
        <v>0</v>
      </c>
      <c r="BG191" s="120">
        <f>IF(L191="nulová",#REF!,0)</f>
        <v>0</v>
      </c>
      <c r="BH191" s="13" t="s">
        <v>83</v>
      </c>
      <c r="BI191" s="120" t="e">
        <f>ROUND(H191*#REF!,2)</f>
        <v>#REF!</v>
      </c>
      <c r="BJ191" s="13" t="s">
        <v>114</v>
      </c>
      <c r="BK191" s="119" t="s">
        <v>373</v>
      </c>
    </row>
    <row r="192" spans="2:63" s="1" customFormat="1" ht="16.5" customHeight="1">
      <c r="B192" s="27"/>
      <c r="C192" s="126" t="s">
        <v>374</v>
      </c>
      <c r="D192" s="126" t="s">
        <v>161</v>
      </c>
      <c r="E192" s="127" t="s">
        <v>375</v>
      </c>
      <c r="F192" s="128" t="s">
        <v>376</v>
      </c>
      <c r="G192" s="129" t="s">
        <v>113</v>
      </c>
      <c r="H192" s="130"/>
      <c r="I192" s="140" t="s">
        <v>1225</v>
      </c>
      <c r="J192" s="131"/>
      <c r="K192" s="132" t="s">
        <v>1</v>
      </c>
      <c r="L192" s="133" t="s">
        <v>43</v>
      </c>
      <c r="N192" s="117" t="e">
        <f>M192*#REF!</f>
        <v>#REF!</v>
      </c>
      <c r="O192" s="117">
        <v>0</v>
      </c>
      <c r="P192" s="117" t="e">
        <f>O192*#REF!</f>
        <v>#REF!</v>
      </c>
      <c r="Q192" s="117">
        <v>0</v>
      </c>
      <c r="R192" s="118" t="e">
        <f>Q192*#REF!</f>
        <v>#REF!</v>
      </c>
      <c r="AP192" s="119" t="s">
        <v>146</v>
      </c>
      <c r="AR192" s="119" t="s">
        <v>161</v>
      </c>
      <c r="AS192" s="119" t="s">
        <v>85</v>
      </c>
      <c r="AW192" s="13" t="s">
        <v>109</v>
      </c>
      <c r="BC192" s="120" t="e">
        <f>IF(L192="základní",#REF!,0)</f>
        <v>#REF!</v>
      </c>
      <c r="BD192" s="120">
        <f>IF(L192="snížená",#REF!,0)</f>
        <v>0</v>
      </c>
      <c r="BE192" s="120">
        <f>IF(L192="zákl. přenesená",#REF!,0)</f>
        <v>0</v>
      </c>
      <c r="BF192" s="120">
        <f>IF(L192="sníž. přenesená",#REF!,0)</f>
        <v>0</v>
      </c>
      <c r="BG192" s="120">
        <f>IF(L192="nulová",#REF!,0)</f>
        <v>0</v>
      </c>
      <c r="BH192" s="13" t="s">
        <v>83</v>
      </c>
      <c r="BI192" s="120" t="e">
        <f>ROUND(H192*#REF!,2)</f>
        <v>#REF!</v>
      </c>
      <c r="BJ192" s="13" t="s">
        <v>114</v>
      </c>
      <c r="BK192" s="119" t="s">
        <v>377</v>
      </c>
    </row>
    <row r="193" spans="2:63" s="1" customFormat="1" ht="16.5" customHeight="1">
      <c r="B193" s="27"/>
      <c r="C193" s="126" t="s">
        <v>378</v>
      </c>
      <c r="D193" s="126" t="s">
        <v>161</v>
      </c>
      <c r="E193" s="127" t="s">
        <v>379</v>
      </c>
      <c r="F193" s="128" t="s">
        <v>380</v>
      </c>
      <c r="G193" s="129" t="s">
        <v>207</v>
      </c>
      <c r="H193" s="130"/>
      <c r="I193" s="140" t="s">
        <v>1225</v>
      </c>
      <c r="J193" s="131"/>
      <c r="K193" s="132" t="s">
        <v>1</v>
      </c>
      <c r="L193" s="133" t="s">
        <v>43</v>
      </c>
      <c r="N193" s="117" t="e">
        <f>M193*#REF!</f>
        <v>#REF!</v>
      </c>
      <c r="O193" s="117">
        <v>0</v>
      </c>
      <c r="P193" s="117" t="e">
        <f>O193*#REF!</f>
        <v>#REF!</v>
      </c>
      <c r="Q193" s="117">
        <v>0</v>
      </c>
      <c r="R193" s="118" t="e">
        <f>Q193*#REF!</f>
        <v>#REF!</v>
      </c>
      <c r="AP193" s="119" t="s">
        <v>146</v>
      </c>
      <c r="AR193" s="119" t="s">
        <v>161</v>
      </c>
      <c r="AS193" s="119" t="s">
        <v>85</v>
      </c>
      <c r="AW193" s="13" t="s">
        <v>109</v>
      </c>
      <c r="BC193" s="120" t="e">
        <f>IF(L193="základní",#REF!,0)</f>
        <v>#REF!</v>
      </c>
      <c r="BD193" s="120">
        <f>IF(L193="snížená",#REF!,0)</f>
        <v>0</v>
      </c>
      <c r="BE193" s="120">
        <f>IF(L193="zákl. přenesená",#REF!,0)</f>
        <v>0</v>
      </c>
      <c r="BF193" s="120">
        <f>IF(L193="sníž. přenesená",#REF!,0)</f>
        <v>0</v>
      </c>
      <c r="BG193" s="120">
        <f>IF(L193="nulová",#REF!,0)</f>
        <v>0</v>
      </c>
      <c r="BH193" s="13" t="s">
        <v>83</v>
      </c>
      <c r="BI193" s="120" t="e">
        <f>ROUND(H193*#REF!,2)</f>
        <v>#REF!</v>
      </c>
      <c r="BJ193" s="13" t="s">
        <v>114</v>
      </c>
      <c r="BK193" s="119" t="s">
        <v>381</v>
      </c>
    </row>
    <row r="194" spans="2:63" s="1" customFormat="1" ht="16.5" customHeight="1">
      <c r="B194" s="27"/>
      <c r="C194" s="126" t="s">
        <v>382</v>
      </c>
      <c r="D194" s="126" t="s">
        <v>161</v>
      </c>
      <c r="E194" s="127" t="s">
        <v>383</v>
      </c>
      <c r="F194" s="128" t="s">
        <v>384</v>
      </c>
      <c r="G194" s="129" t="s">
        <v>113</v>
      </c>
      <c r="H194" s="130"/>
      <c r="I194" s="140" t="s">
        <v>1225</v>
      </c>
      <c r="J194" s="131"/>
      <c r="K194" s="132" t="s">
        <v>1</v>
      </c>
      <c r="L194" s="133" t="s">
        <v>43</v>
      </c>
      <c r="N194" s="117" t="e">
        <f>M194*#REF!</f>
        <v>#REF!</v>
      </c>
      <c r="O194" s="117">
        <v>0</v>
      </c>
      <c r="P194" s="117" t="e">
        <f>O194*#REF!</f>
        <v>#REF!</v>
      </c>
      <c r="Q194" s="117">
        <v>0</v>
      </c>
      <c r="R194" s="118" t="e">
        <f>Q194*#REF!</f>
        <v>#REF!</v>
      </c>
      <c r="AP194" s="119" t="s">
        <v>146</v>
      </c>
      <c r="AR194" s="119" t="s">
        <v>161</v>
      </c>
      <c r="AS194" s="119" t="s">
        <v>85</v>
      </c>
      <c r="AW194" s="13" t="s">
        <v>109</v>
      </c>
      <c r="BC194" s="120" t="e">
        <f>IF(L194="základní",#REF!,0)</f>
        <v>#REF!</v>
      </c>
      <c r="BD194" s="120">
        <f>IF(L194="snížená",#REF!,0)</f>
        <v>0</v>
      </c>
      <c r="BE194" s="120">
        <f>IF(L194="zákl. přenesená",#REF!,0)</f>
        <v>0</v>
      </c>
      <c r="BF194" s="120">
        <f>IF(L194="sníž. přenesená",#REF!,0)</f>
        <v>0</v>
      </c>
      <c r="BG194" s="120">
        <f>IF(L194="nulová",#REF!,0)</f>
        <v>0</v>
      </c>
      <c r="BH194" s="13" t="s">
        <v>83</v>
      </c>
      <c r="BI194" s="120" t="e">
        <f>ROUND(H194*#REF!,2)</f>
        <v>#REF!</v>
      </c>
      <c r="BJ194" s="13" t="s">
        <v>114</v>
      </c>
      <c r="BK194" s="119" t="s">
        <v>385</v>
      </c>
    </row>
    <row r="195" spans="2:63" s="1" customFormat="1" ht="16.5" customHeight="1">
      <c r="B195" s="27"/>
      <c r="C195" s="126" t="s">
        <v>386</v>
      </c>
      <c r="D195" s="126" t="s">
        <v>161</v>
      </c>
      <c r="E195" s="127" t="s">
        <v>387</v>
      </c>
      <c r="F195" s="128" t="s">
        <v>388</v>
      </c>
      <c r="G195" s="129" t="s">
        <v>113</v>
      </c>
      <c r="H195" s="130"/>
      <c r="I195" s="140" t="s">
        <v>1225</v>
      </c>
      <c r="J195" s="131"/>
      <c r="K195" s="132" t="s">
        <v>1</v>
      </c>
      <c r="L195" s="133" t="s">
        <v>43</v>
      </c>
      <c r="N195" s="117" t="e">
        <f>M195*#REF!</f>
        <v>#REF!</v>
      </c>
      <c r="O195" s="117">
        <v>0</v>
      </c>
      <c r="P195" s="117" t="e">
        <f>O195*#REF!</f>
        <v>#REF!</v>
      </c>
      <c r="Q195" s="117">
        <v>0</v>
      </c>
      <c r="R195" s="118" t="e">
        <f>Q195*#REF!</f>
        <v>#REF!</v>
      </c>
      <c r="AP195" s="119" t="s">
        <v>146</v>
      </c>
      <c r="AR195" s="119" t="s">
        <v>161</v>
      </c>
      <c r="AS195" s="119" t="s">
        <v>85</v>
      </c>
      <c r="AW195" s="13" t="s">
        <v>109</v>
      </c>
      <c r="BC195" s="120" t="e">
        <f>IF(L195="základní",#REF!,0)</f>
        <v>#REF!</v>
      </c>
      <c r="BD195" s="120">
        <f>IF(L195="snížená",#REF!,0)</f>
        <v>0</v>
      </c>
      <c r="BE195" s="120">
        <f>IF(L195="zákl. přenesená",#REF!,0)</f>
        <v>0</v>
      </c>
      <c r="BF195" s="120">
        <f>IF(L195="sníž. přenesená",#REF!,0)</f>
        <v>0</v>
      </c>
      <c r="BG195" s="120">
        <f>IF(L195="nulová",#REF!,0)</f>
        <v>0</v>
      </c>
      <c r="BH195" s="13" t="s">
        <v>83</v>
      </c>
      <c r="BI195" s="120" t="e">
        <f>ROUND(H195*#REF!,2)</f>
        <v>#REF!</v>
      </c>
      <c r="BJ195" s="13" t="s">
        <v>114</v>
      </c>
      <c r="BK195" s="119" t="s">
        <v>389</v>
      </c>
    </row>
    <row r="196" spans="2:63" s="1" customFormat="1" ht="16.5" customHeight="1">
      <c r="B196" s="27"/>
      <c r="C196" s="126" t="s">
        <v>390</v>
      </c>
      <c r="D196" s="126" t="s">
        <v>161</v>
      </c>
      <c r="E196" s="127" t="s">
        <v>391</v>
      </c>
      <c r="F196" s="128" t="s">
        <v>392</v>
      </c>
      <c r="G196" s="129" t="s">
        <v>113</v>
      </c>
      <c r="H196" s="130"/>
      <c r="I196" s="140" t="s">
        <v>1225</v>
      </c>
      <c r="J196" s="131"/>
      <c r="K196" s="132" t="s">
        <v>1</v>
      </c>
      <c r="L196" s="133" t="s">
        <v>43</v>
      </c>
      <c r="N196" s="117" t="e">
        <f>M196*#REF!</f>
        <v>#REF!</v>
      </c>
      <c r="O196" s="117">
        <v>0</v>
      </c>
      <c r="P196" s="117" t="e">
        <f>O196*#REF!</f>
        <v>#REF!</v>
      </c>
      <c r="Q196" s="117">
        <v>0</v>
      </c>
      <c r="R196" s="118" t="e">
        <f>Q196*#REF!</f>
        <v>#REF!</v>
      </c>
      <c r="AP196" s="119" t="s">
        <v>146</v>
      </c>
      <c r="AR196" s="119" t="s">
        <v>161</v>
      </c>
      <c r="AS196" s="119" t="s">
        <v>85</v>
      </c>
      <c r="AW196" s="13" t="s">
        <v>109</v>
      </c>
      <c r="BC196" s="120" t="e">
        <f>IF(L196="základní",#REF!,0)</f>
        <v>#REF!</v>
      </c>
      <c r="BD196" s="120">
        <f>IF(L196="snížená",#REF!,0)</f>
        <v>0</v>
      </c>
      <c r="BE196" s="120">
        <f>IF(L196="zákl. přenesená",#REF!,0)</f>
        <v>0</v>
      </c>
      <c r="BF196" s="120">
        <f>IF(L196="sníž. přenesená",#REF!,0)</f>
        <v>0</v>
      </c>
      <c r="BG196" s="120">
        <f>IF(L196="nulová",#REF!,0)</f>
        <v>0</v>
      </c>
      <c r="BH196" s="13" t="s">
        <v>83</v>
      </c>
      <c r="BI196" s="120" t="e">
        <f>ROUND(H196*#REF!,2)</f>
        <v>#REF!</v>
      </c>
      <c r="BJ196" s="13" t="s">
        <v>114</v>
      </c>
      <c r="BK196" s="119" t="s">
        <v>393</v>
      </c>
    </row>
    <row r="197" spans="2:63" s="1" customFormat="1" ht="16.5" customHeight="1">
      <c r="B197" s="27"/>
      <c r="C197" s="126" t="s">
        <v>394</v>
      </c>
      <c r="D197" s="126" t="s">
        <v>161</v>
      </c>
      <c r="E197" s="127" t="s">
        <v>395</v>
      </c>
      <c r="F197" s="128" t="s">
        <v>396</v>
      </c>
      <c r="G197" s="129" t="s">
        <v>113</v>
      </c>
      <c r="H197" s="130"/>
      <c r="I197" s="140" t="s">
        <v>1225</v>
      </c>
      <c r="J197" s="131"/>
      <c r="K197" s="132" t="s">
        <v>1</v>
      </c>
      <c r="L197" s="133" t="s">
        <v>43</v>
      </c>
      <c r="N197" s="117" t="e">
        <f>M197*#REF!</f>
        <v>#REF!</v>
      </c>
      <c r="O197" s="117">
        <v>0</v>
      </c>
      <c r="P197" s="117" t="e">
        <f>O197*#REF!</f>
        <v>#REF!</v>
      </c>
      <c r="Q197" s="117">
        <v>0</v>
      </c>
      <c r="R197" s="118" t="e">
        <f>Q197*#REF!</f>
        <v>#REF!</v>
      </c>
      <c r="AP197" s="119" t="s">
        <v>146</v>
      </c>
      <c r="AR197" s="119" t="s">
        <v>161</v>
      </c>
      <c r="AS197" s="119" t="s">
        <v>85</v>
      </c>
      <c r="AW197" s="13" t="s">
        <v>109</v>
      </c>
      <c r="BC197" s="120" t="e">
        <f>IF(L197="základní",#REF!,0)</f>
        <v>#REF!</v>
      </c>
      <c r="BD197" s="120">
        <f>IF(L197="snížená",#REF!,0)</f>
        <v>0</v>
      </c>
      <c r="BE197" s="120">
        <f>IF(L197="zákl. přenesená",#REF!,0)</f>
        <v>0</v>
      </c>
      <c r="BF197" s="120">
        <f>IF(L197="sníž. přenesená",#REF!,0)</f>
        <v>0</v>
      </c>
      <c r="BG197" s="120">
        <f>IF(L197="nulová",#REF!,0)</f>
        <v>0</v>
      </c>
      <c r="BH197" s="13" t="s">
        <v>83</v>
      </c>
      <c r="BI197" s="120" t="e">
        <f>ROUND(H197*#REF!,2)</f>
        <v>#REF!</v>
      </c>
      <c r="BJ197" s="13" t="s">
        <v>114</v>
      </c>
      <c r="BK197" s="119" t="s">
        <v>397</v>
      </c>
    </row>
    <row r="198" spans="2:63" s="1" customFormat="1" ht="16.5" customHeight="1">
      <c r="B198" s="27"/>
      <c r="C198" s="126" t="s">
        <v>398</v>
      </c>
      <c r="D198" s="126" t="s">
        <v>161</v>
      </c>
      <c r="E198" s="127" t="s">
        <v>399</v>
      </c>
      <c r="F198" s="128" t="s">
        <v>400</v>
      </c>
      <c r="G198" s="129" t="s">
        <v>113</v>
      </c>
      <c r="H198" s="130"/>
      <c r="I198" s="140" t="s">
        <v>1225</v>
      </c>
      <c r="J198" s="131"/>
      <c r="K198" s="132" t="s">
        <v>1</v>
      </c>
      <c r="L198" s="133" t="s">
        <v>43</v>
      </c>
      <c r="N198" s="117" t="e">
        <f>M198*#REF!</f>
        <v>#REF!</v>
      </c>
      <c r="O198" s="117">
        <v>0</v>
      </c>
      <c r="P198" s="117" t="e">
        <f>O198*#REF!</f>
        <v>#REF!</v>
      </c>
      <c r="Q198" s="117">
        <v>0</v>
      </c>
      <c r="R198" s="118" t="e">
        <f>Q198*#REF!</f>
        <v>#REF!</v>
      </c>
      <c r="AP198" s="119" t="s">
        <v>146</v>
      </c>
      <c r="AR198" s="119" t="s">
        <v>161</v>
      </c>
      <c r="AS198" s="119" t="s">
        <v>85</v>
      </c>
      <c r="AW198" s="13" t="s">
        <v>109</v>
      </c>
      <c r="BC198" s="120" t="e">
        <f>IF(L198="základní",#REF!,0)</f>
        <v>#REF!</v>
      </c>
      <c r="BD198" s="120">
        <f>IF(L198="snížená",#REF!,0)</f>
        <v>0</v>
      </c>
      <c r="BE198" s="120">
        <f>IF(L198="zákl. přenesená",#REF!,0)</f>
        <v>0</v>
      </c>
      <c r="BF198" s="120">
        <f>IF(L198="sníž. přenesená",#REF!,0)</f>
        <v>0</v>
      </c>
      <c r="BG198" s="120">
        <f>IF(L198="nulová",#REF!,0)</f>
        <v>0</v>
      </c>
      <c r="BH198" s="13" t="s">
        <v>83</v>
      </c>
      <c r="BI198" s="120" t="e">
        <f>ROUND(H198*#REF!,2)</f>
        <v>#REF!</v>
      </c>
      <c r="BJ198" s="13" t="s">
        <v>114</v>
      </c>
      <c r="BK198" s="119" t="s">
        <v>401</v>
      </c>
    </row>
    <row r="199" spans="2:63" s="1" customFormat="1" ht="16.5" customHeight="1">
      <c r="B199" s="27"/>
      <c r="C199" s="126" t="s">
        <v>402</v>
      </c>
      <c r="D199" s="126" t="s">
        <v>161</v>
      </c>
      <c r="E199" s="127" t="s">
        <v>403</v>
      </c>
      <c r="F199" s="128" t="s">
        <v>404</v>
      </c>
      <c r="G199" s="129" t="s">
        <v>113</v>
      </c>
      <c r="H199" s="130"/>
      <c r="I199" s="140" t="s">
        <v>1225</v>
      </c>
      <c r="J199" s="131"/>
      <c r="K199" s="132" t="s">
        <v>1</v>
      </c>
      <c r="L199" s="133" t="s">
        <v>43</v>
      </c>
      <c r="N199" s="117" t="e">
        <f>M199*#REF!</f>
        <v>#REF!</v>
      </c>
      <c r="O199" s="117">
        <v>0</v>
      </c>
      <c r="P199" s="117" t="e">
        <f>O199*#REF!</f>
        <v>#REF!</v>
      </c>
      <c r="Q199" s="117">
        <v>0</v>
      </c>
      <c r="R199" s="118" t="e">
        <f>Q199*#REF!</f>
        <v>#REF!</v>
      </c>
      <c r="AP199" s="119" t="s">
        <v>146</v>
      </c>
      <c r="AR199" s="119" t="s">
        <v>161</v>
      </c>
      <c r="AS199" s="119" t="s">
        <v>85</v>
      </c>
      <c r="AW199" s="13" t="s">
        <v>109</v>
      </c>
      <c r="BC199" s="120" t="e">
        <f>IF(L199="základní",#REF!,0)</f>
        <v>#REF!</v>
      </c>
      <c r="BD199" s="120">
        <f>IF(L199="snížená",#REF!,0)</f>
        <v>0</v>
      </c>
      <c r="BE199" s="120">
        <f>IF(L199="zákl. přenesená",#REF!,0)</f>
        <v>0</v>
      </c>
      <c r="BF199" s="120">
        <f>IF(L199="sníž. přenesená",#REF!,0)</f>
        <v>0</v>
      </c>
      <c r="BG199" s="120">
        <f>IF(L199="nulová",#REF!,0)</f>
        <v>0</v>
      </c>
      <c r="BH199" s="13" t="s">
        <v>83</v>
      </c>
      <c r="BI199" s="120" t="e">
        <f>ROUND(H199*#REF!,2)</f>
        <v>#REF!</v>
      </c>
      <c r="BJ199" s="13" t="s">
        <v>114</v>
      </c>
      <c r="BK199" s="119" t="s">
        <v>405</v>
      </c>
    </row>
    <row r="200" spans="2:63" s="1" customFormat="1" ht="24.2" customHeight="1">
      <c r="B200" s="27"/>
      <c r="C200" s="126" t="s">
        <v>406</v>
      </c>
      <c r="D200" s="126" t="s">
        <v>161</v>
      </c>
      <c r="E200" s="127" t="s">
        <v>407</v>
      </c>
      <c r="F200" s="128" t="s">
        <v>408</v>
      </c>
      <c r="G200" s="129" t="s">
        <v>409</v>
      </c>
      <c r="H200" s="130"/>
      <c r="I200" s="140" t="s">
        <v>1225</v>
      </c>
      <c r="J200" s="131"/>
      <c r="K200" s="132" t="s">
        <v>1</v>
      </c>
      <c r="L200" s="133" t="s">
        <v>43</v>
      </c>
      <c r="N200" s="117" t="e">
        <f>M200*#REF!</f>
        <v>#REF!</v>
      </c>
      <c r="O200" s="117">
        <v>0</v>
      </c>
      <c r="P200" s="117" t="e">
        <f>O200*#REF!</f>
        <v>#REF!</v>
      </c>
      <c r="Q200" s="117">
        <v>0</v>
      </c>
      <c r="R200" s="118" t="e">
        <f>Q200*#REF!</f>
        <v>#REF!</v>
      </c>
      <c r="AP200" s="119" t="s">
        <v>146</v>
      </c>
      <c r="AR200" s="119" t="s">
        <v>161</v>
      </c>
      <c r="AS200" s="119" t="s">
        <v>85</v>
      </c>
      <c r="AW200" s="13" t="s">
        <v>109</v>
      </c>
      <c r="BC200" s="120" t="e">
        <f>IF(L200="základní",#REF!,0)</f>
        <v>#REF!</v>
      </c>
      <c r="BD200" s="120">
        <f>IF(L200="snížená",#REF!,0)</f>
        <v>0</v>
      </c>
      <c r="BE200" s="120">
        <f>IF(L200="zákl. přenesená",#REF!,0)</f>
        <v>0</v>
      </c>
      <c r="BF200" s="120">
        <f>IF(L200="sníž. přenesená",#REF!,0)</f>
        <v>0</v>
      </c>
      <c r="BG200" s="120">
        <f>IF(L200="nulová",#REF!,0)</f>
        <v>0</v>
      </c>
      <c r="BH200" s="13" t="s">
        <v>83</v>
      </c>
      <c r="BI200" s="120" t="e">
        <f>ROUND(H200*#REF!,2)</f>
        <v>#REF!</v>
      </c>
      <c r="BJ200" s="13" t="s">
        <v>114</v>
      </c>
      <c r="BK200" s="119" t="s">
        <v>410</v>
      </c>
    </row>
    <row r="201" spans="2:63" s="1" customFormat="1" ht="21.75" customHeight="1">
      <c r="B201" s="27"/>
      <c r="C201" s="126" t="s">
        <v>411</v>
      </c>
      <c r="D201" s="126" t="s">
        <v>161</v>
      </c>
      <c r="E201" s="127" t="s">
        <v>412</v>
      </c>
      <c r="F201" s="128" t="s">
        <v>413</v>
      </c>
      <c r="G201" s="129" t="s">
        <v>409</v>
      </c>
      <c r="H201" s="130"/>
      <c r="I201" s="140" t="s">
        <v>1225</v>
      </c>
      <c r="J201" s="131"/>
      <c r="K201" s="132" t="s">
        <v>1</v>
      </c>
      <c r="L201" s="133" t="s">
        <v>43</v>
      </c>
      <c r="N201" s="117" t="e">
        <f>M201*#REF!</f>
        <v>#REF!</v>
      </c>
      <c r="O201" s="117">
        <v>0</v>
      </c>
      <c r="P201" s="117" t="e">
        <f>O201*#REF!</f>
        <v>#REF!</v>
      </c>
      <c r="Q201" s="117">
        <v>0</v>
      </c>
      <c r="R201" s="118" t="e">
        <f>Q201*#REF!</f>
        <v>#REF!</v>
      </c>
      <c r="AP201" s="119" t="s">
        <v>146</v>
      </c>
      <c r="AR201" s="119" t="s">
        <v>161</v>
      </c>
      <c r="AS201" s="119" t="s">
        <v>85</v>
      </c>
      <c r="AW201" s="13" t="s">
        <v>109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13" t="s">
        <v>83</v>
      </c>
      <c r="BI201" s="120" t="e">
        <f>ROUND(H201*#REF!,2)</f>
        <v>#REF!</v>
      </c>
      <c r="BJ201" s="13" t="s">
        <v>114</v>
      </c>
      <c r="BK201" s="119" t="s">
        <v>414</v>
      </c>
    </row>
    <row r="202" spans="2:63" s="1" customFormat="1" ht="16.5" customHeight="1">
      <c r="B202" s="27"/>
      <c r="C202" s="126" t="s">
        <v>415</v>
      </c>
      <c r="D202" s="126" t="s">
        <v>161</v>
      </c>
      <c r="E202" s="127" t="s">
        <v>416</v>
      </c>
      <c r="F202" s="128" t="s">
        <v>417</v>
      </c>
      <c r="G202" s="129" t="s">
        <v>352</v>
      </c>
      <c r="H202" s="130"/>
      <c r="I202" s="140" t="s">
        <v>1225</v>
      </c>
      <c r="J202" s="131"/>
      <c r="K202" s="132" t="s">
        <v>1</v>
      </c>
      <c r="L202" s="133" t="s">
        <v>43</v>
      </c>
      <c r="N202" s="117" t="e">
        <f>M202*#REF!</f>
        <v>#REF!</v>
      </c>
      <c r="O202" s="117">
        <v>0</v>
      </c>
      <c r="P202" s="117" t="e">
        <f>O202*#REF!</f>
        <v>#REF!</v>
      </c>
      <c r="Q202" s="117">
        <v>0</v>
      </c>
      <c r="R202" s="118" t="e">
        <f>Q202*#REF!</f>
        <v>#REF!</v>
      </c>
      <c r="AP202" s="119" t="s">
        <v>146</v>
      </c>
      <c r="AR202" s="119" t="s">
        <v>161</v>
      </c>
      <c r="AS202" s="119" t="s">
        <v>85</v>
      </c>
      <c r="AW202" s="13" t="s">
        <v>109</v>
      </c>
      <c r="BC202" s="120" t="e">
        <f>IF(L202="základní",#REF!,0)</f>
        <v>#REF!</v>
      </c>
      <c r="BD202" s="120">
        <f>IF(L202="snížená",#REF!,0)</f>
        <v>0</v>
      </c>
      <c r="BE202" s="120">
        <f>IF(L202="zákl. přenesená",#REF!,0)</f>
        <v>0</v>
      </c>
      <c r="BF202" s="120">
        <f>IF(L202="sníž. přenesená",#REF!,0)</f>
        <v>0</v>
      </c>
      <c r="BG202" s="120">
        <f>IF(L202="nulová",#REF!,0)</f>
        <v>0</v>
      </c>
      <c r="BH202" s="13" t="s">
        <v>83</v>
      </c>
      <c r="BI202" s="120" t="e">
        <f>ROUND(H202*#REF!,2)</f>
        <v>#REF!</v>
      </c>
      <c r="BJ202" s="13" t="s">
        <v>114</v>
      </c>
      <c r="BK202" s="119" t="s">
        <v>418</v>
      </c>
    </row>
    <row r="203" spans="2:63" s="1" customFormat="1" ht="16.5" customHeight="1">
      <c r="B203" s="27"/>
      <c r="C203" s="126" t="s">
        <v>419</v>
      </c>
      <c r="D203" s="126" t="s">
        <v>161</v>
      </c>
      <c r="E203" s="127" t="s">
        <v>420</v>
      </c>
      <c r="F203" s="128" t="s">
        <v>421</v>
      </c>
      <c r="G203" s="129" t="s">
        <v>352</v>
      </c>
      <c r="H203" s="130"/>
      <c r="I203" s="140" t="s">
        <v>1225</v>
      </c>
      <c r="J203" s="131"/>
      <c r="K203" s="132" t="s">
        <v>1</v>
      </c>
      <c r="L203" s="133" t="s">
        <v>43</v>
      </c>
      <c r="N203" s="117" t="e">
        <f>M203*#REF!</f>
        <v>#REF!</v>
      </c>
      <c r="O203" s="117">
        <v>0</v>
      </c>
      <c r="P203" s="117" t="e">
        <f>O203*#REF!</f>
        <v>#REF!</v>
      </c>
      <c r="Q203" s="117">
        <v>0</v>
      </c>
      <c r="R203" s="118" t="e">
        <f>Q203*#REF!</f>
        <v>#REF!</v>
      </c>
      <c r="AP203" s="119" t="s">
        <v>146</v>
      </c>
      <c r="AR203" s="119" t="s">
        <v>161</v>
      </c>
      <c r="AS203" s="119" t="s">
        <v>85</v>
      </c>
      <c r="AW203" s="13" t="s">
        <v>109</v>
      </c>
      <c r="BC203" s="120" t="e">
        <f>IF(L203="základní",#REF!,0)</f>
        <v>#REF!</v>
      </c>
      <c r="BD203" s="120">
        <f>IF(L203="snížená",#REF!,0)</f>
        <v>0</v>
      </c>
      <c r="BE203" s="120">
        <f>IF(L203="zákl. přenesená",#REF!,0)</f>
        <v>0</v>
      </c>
      <c r="BF203" s="120">
        <f>IF(L203="sníž. přenesená",#REF!,0)</f>
        <v>0</v>
      </c>
      <c r="BG203" s="120">
        <f>IF(L203="nulová",#REF!,0)</f>
        <v>0</v>
      </c>
      <c r="BH203" s="13" t="s">
        <v>83</v>
      </c>
      <c r="BI203" s="120" t="e">
        <f>ROUND(H203*#REF!,2)</f>
        <v>#REF!</v>
      </c>
      <c r="BJ203" s="13" t="s">
        <v>114</v>
      </c>
      <c r="BK203" s="119" t="s">
        <v>422</v>
      </c>
    </row>
    <row r="204" spans="2:63" s="1" customFormat="1" ht="16.5" customHeight="1">
      <c r="B204" s="27"/>
      <c r="C204" s="126" t="s">
        <v>423</v>
      </c>
      <c r="D204" s="126" t="s">
        <v>161</v>
      </c>
      <c r="E204" s="127" t="s">
        <v>424</v>
      </c>
      <c r="F204" s="128" t="s">
        <v>425</v>
      </c>
      <c r="G204" s="129" t="s">
        <v>352</v>
      </c>
      <c r="H204" s="130"/>
      <c r="I204" s="140" t="s">
        <v>1225</v>
      </c>
      <c r="J204" s="131"/>
      <c r="K204" s="132" t="s">
        <v>1</v>
      </c>
      <c r="L204" s="133" t="s">
        <v>43</v>
      </c>
      <c r="N204" s="117" t="e">
        <f>M204*#REF!</f>
        <v>#REF!</v>
      </c>
      <c r="O204" s="117">
        <v>0</v>
      </c>
      <c r="P204" s="117" t="e">
        <f>O204*#REF!</f>
        <v>#REF!</v>
      </c>
      <c r="Q204" s="117">
        <v>0</v>
      </c>
      <c r="R204" s="118" t="e">
        <f>Q204*#REF!</f>
        <v>#REF!</v>
      </c>
      <c r="AP204" s="119" t="s">
        <v>146</v>
      </c>
      <c r="AR204" s="119" t="s">
        <v>161</v>
      </c>
      <c r="AS204" s="119" t="s">
        <v>85</v>
      </c>
      <c r="AW204" s="13" t="s">
        <v>109</v>
      </c>
      <c r="BC204" s="120" t="e">
        <f>IF(L204="základní",#REF!,0)</f>
        <v>#REF!</v>
      </c>
      <c r="BD204" s="120">
        <f>IF(L204="snížená",#REF!,0)</f>
        <v>0</v>
      </c>
      <c r="BE204" s="120">
        <f>IF(L204="zákl. přenesená",#REF!,0)</f>
        <v>0</v>
      </c>
      <c r="BF204" s="120">
        <f>IF(L204="sníž. přenesená",#REF!,0)</f>
        <v>0</v>
      </c>
      <c r="BG204" s="120">
        <f>IF(L204="nulová",#REF!,0)</f>
        <v>0</v>
      </c>
      <c r="BH204" s="13" t="s">
        <v>83</v>
      </c>
      <c r="BI204" s="120" t="e">
        <f>ROUND(H204*#REF!,2)</f>
        <v>#REF!</v>
      </c>
      <c r="BJ204" s="13" t="s">
        <v>114</v>
      </c>
      <c r="BK204" s="119" t="s">
        <v>426</v>
      </c>
    </row>
    <row r="205" spans="2:63" s="1" customFormat="1" ht="24.2" customHeight="1">
      <c r="B205" s="27"/>
      <c r="C205" s="126" t="s">
        <v>427</v>
      </c>
      <c r="D205" s="126" t="s">
        <v>161</v>
      </c>
      <c r="E205" s="127" t="s">
        <v>428</v>
      </c>
      <c r="F205" s="128" t="s">
        <v>429</v>
      </c>
      <c r="G205" s="129" t="s">
        <v>352</v>
      </c>
      <c r="H205" s="130"/>
      <c r="I205" s="140" t="s">
        <v>1225</v>
      </c>
      <c r="J205" s="131"/>
      <c r="K205" s="132" t="s">
        <v>1</v>
      </c>
      <c r="L205" s="133" t="s">
        <v>43</v>
      </c>
      <c r="N205" s="117" t="e">
        <f>M205*#REF!</f>
        <v>#REF!</v>
      </c>
      <c r="O205" s="117">
        <v>0</v>
      </c>
      <c r="P205" s="117" t="e">
        <f>O205*#REF!</f>
        <v>#REF!</v>
      </c>
      <c r="Q205" s="117">
        <v>0</v>
      </c>
      <c r="R205" s="118" t="e">
        <f>Q205*#REF!</f>
        <v>#REF!</v>
      </c>
      <c r="AP205" s="119" t="s">
        <v>146</v>
      </c>
      <c r="AR205" s="119" t="s">
        <v>161</v>
      </c>
      <c r="AS205" s="119" t="s">
        <v>85</v>
      </c>
      <c r="AW205" s="13" t="s">
        <v>109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13" t="s">
        <v>83</v>
      </c>
      <c r="BI205" s="120" t="e">
        <f>ROUND(H205*#REF!,2)</f>
        <v>#REF!</v>
      </c>
      <c r="BJ205" s="13" t="s">
        <v>114</v>
      </c>
      <c r="BK205" s="119" t="s">
        <v>430</v>
      </c>
    </row>
    <row r="206" spans="2:63" s="1" customFormat="1" ht="16.5" customHeight="1">
      <c r="B206" s="27"/>
      <c r="C206" s="126" t="s">
        <v>431</v>
      </c>
      <c r="D206" s="126" t="s">
        <v>161</v>
      </c>
      <c r="E206" s="127" t="s">
        <v>432</v>
      </c>
      <c r="F206" s="128" t="s">
        <v>433</v>
      </c>
      <c r="G206" s="129" t="s">
        <v>352</v>
      </c>
      <c r="H206" s="130"/>
      <c r="I206" s="140" t="s">
        <v>1225</v>
      </c>
      <c r="J206" s="131"/>
      <c r="K206" s="132" t="s">
        <v>1</v>
      </c>
      <c r="L206" s="133" t="s">
        <v>43</v>
      </c>
      <c r="N206" s="117" t="e">
        <f>M206*#REF!</f>
        <v>#REF!</v>
      </c>
      <c r="O206" s="117">
        <v>0</v>
      </c>
      <c r="P206" s="117" t="e">
        <f>O206*#REF!</f>
        <v>#REF!</v>
      </c>
      <c r="Q206" s="117">
        <v>0</v>
      </c>
      <c r="R206" s="118" t="e">
        <f>Q206*#REF!</f>
        <v>#REF!</v>
      </c>
      <c r="AP206" s="119" t="s">
        <v>146</v>
      </c>
      <c r="AR206" s="119" t="s">
        <v>161</v>
      </c>
      <c r="AS206" s="119" t="s">
        <v>85</v>
      </c>
      <c r="AW206" s="13" t="s">
        <v>109</v>
      </c>
      <c r="BC206" s="120" t="e">
        <f>IF(L206="základní",#REF!,0)</f>
        <v>#REF!</v>
      </c>
      <c r="BD206" s="120">
        <f>IF(L206="snížená",#REF!,0)</f>
        <v>0</v>
      </c>
      <c r="BE206" s="120">
        <f>IF(L206="zákl. přenesená",#REF!,0)</f>
        <v>0</v>
      </c>
      <c r="BF206" s="120">
        <f>IF(L206="sníž. přenesená",#REF!,0)</f>
        <v>0</v>
      </c>
      <c r="BG206" s="120">
        <f>IF(L206="nulová",#REF!,0)</f>
        <v>0</v>
      </c>
      <c r="BH206" s="13" t="s">
        <v>83</v>
      </c>
      <c r="BI206" s="120" t="e">
        <f>ROUND(H206*#REF!,2)</f>
        <v>#REF!</v>
      </c>
      <c r="BJ206" s="13" t="s">
        <v>114</v>
      </c>
      <c r="BK206" s="119" t="s">
        <v>434</v>
      </c>
    </row>
    <row r="207" spans="2:63" s="1" customFormat="1" ht="16.5" customHeight="1">
      <c r="B207" s="27"/>
      <c r="C207" s="126" t="s">
        <v>435</v>
      </c>
      <c r="D207" s="126" t="s">
        <v>161</v>
      </c>
      <c r="E207" s="127" t="s">
        <v>436</v>
      </c>
      <c r="F207" s="128" t="s">
        <v>437</v>
      </c>
      <c r="G207" s="129" t="s">
        <v>352</v>
      </c>
      <c r="H207" s="130"/>
      <c r="I207" s="140" t="s">
        <v>1225</v>
      </c>
      <c r="J207" s="131"/>
      <c r="K207" s="132" t="s">
        <v>1</v>
      </c>
      <c r="L207" s="133" t="s">
        <v>43</v>
      </c>
      <c r="N207" s="117" t="e">
        <f>M207*#REF!</f>
        <v>#REF!</v>
      </c>
      <c r="O207" s="117">
        <v>0</v>
      </c>
      <c r="P207" s="117" t="e">
        <f>O207*#REF!</f>
        <v>#REF!</v>
      </c>
      <c r="Q207" s="117">
        <v>0</v>
      </c>
      <c r="R207" s="118" t="e">
        <f>Q207*#REF!</f>
        <v>#REF!</v>
      </c>
      <c r="AP207" s="119" t="s">
        <v>146</v>
      </c>
      <c r="AR207" s="119" t="s">
        <v>161</v>
      </c>
      <c r="AS207" s="119" t="s">
        <v>85</v>
      </c>
      <c r="AW207" s="13" t="s">
        <v>109</v>
      </c>
      <c r="BC207" s="120" t="e">
        <f>IF(L207="základní",#REF!,0)</f>
        <v>#REF!</v>
      </c>
      <c r="BD207" s="120">
        <f>IF(L207="snížená",#REF!,0)</f>
        <v>0</v>
      </c>
      <c r="BE207" s="120">
        <f>IF(L207="zákl. přenesená",#REF!,0)</f>
        <v>0</v>
      </c>
      <c r="BF207" s="120">
        <f>IF(L207="sníž. přenesená",#REF!,0)</f>
        <v>0</v>
      </c>
      <c r="BG207" s="120">
        <f>IF(L207="nulová",#REF!,0)</f>
        <v>0</v>
      </c>
      <c r="BH207" s="13" t="s">
        <v>83</v>
      </c>
      <c r="BI207" s="120" t="e">
        <f>ROUND(H207*#REF!,2)</f>
        <v>#REF!</v>
      </c>
      <c r="BJ207" s="13" t="s">
        <v>114</v>
      </c>
      <c r="BK207" s="119" t="s">
        <v>438</v>
      </c>
    </row>
    <row r="208" spans="2:63" s="1" customFormat="1" ht="16.5" customHeight="1">
      <c r="B208" s="27"/>
      <c r="C208" s="126" t="s">
        <v>439</v>
      </c>
      <c r="D208" s="126" t="s">
        <v>161</v>
      </c>
      <c r="E208" s="127" t="s">
        <v>440</v>
      </c>
      <c r="F208" s="128" t="s">
        <v>441</v>
      </c>
      <c r="G208" s="129" t="s">
        <v>352</v>
      </c>
      <c r="H208" s="130"/>
      <c r="I208" s="140" t="s">
        <v>1225</v>
      </c>
      <c r="J208" s="131"/>
      <c r="K208" s="132" t="s">
        <v>1</v>
      </c>
      <c r="L208" s="133" t="s">
        <v>43</v>
      </c>
      <c r="N208" s="117" t="e">
        <f>M208*#REF!</f>
        <v>#REF!</v>
      </c>
      <c r="O208" s="117">
        <v>0</v>
      </c>
      <c r="P208" s="117" t="e">
        <f>O208*#REF!</f>
        <v>#REF!</v>
      </c>
      <c r="Q208" s="117">
        <v>0</v>
      </c>
      <c r="R208" s="118" t="e">
        <f>Q208*#REF!</f>
        <v>#REF!</v>
      </c>
      <c r="AP208" s="119" t="s">
        <v>146</v>
      </c>
      <c r="AR208" s="119" t="s">
        <v>161</v>
      </c>
      <c r="AS208" s="119" t="s">
        <v>85</v>
      </c>
      <c r="AW208" s="13" t="s">
        <v>109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13" t="s">
        <v>83</v>
      </c>
      <c r="BI208" s="120" t="e">
        <f>ROUND(H208*#REF!,2)</f>
        <v>#REF!</v>
      </c>
      <c r="BJ208" s="13" t="s">
        <v>114</v>
      </c>
      <c r="BK208" s="119" t="s">
        <v>442</v>
      </c>
    </row>
    <row r="209" spans="2:63" s="1" customFormat="1" ht="16.5" customHeight="1">
      <c r="B209" s="27"/>
      <c r="C209" s="126" t="s">
        <v>443</v>
      </c>
      <c r="D209" s="126" t="s">
        <v>161</v>
      </c>
      <c r="E209" s="127" t="s">
        <v>444</v>
      </c>
      <c r="F209" s="128" t="s">
        <v>445</v>
      </c>
      <c r="G209" s="129" t="s">
        <v>352</v>
      </c>
      <c r="H209" s="130"/>
      <c r="I209" s="140" t="s">
        <v>1225</v>
      </c>
      <c r="J209" s="131"/>
      <c r="K209" s="132" t="s">
        <v>1</v>
      </c>
      <c r="L209" s="133" t="s">
        <v>43</v>
      </c>
      <c r="N209" s="117" t="e">
        <f>M209*#REF!</f>
        <v>#REF!</v>
      </c>
      <c r="O209" s="117">
        <v>0</v>
      </c>
      <c r="P209" s="117" t="e">
        <f>O209*#REF!</f>
        <v>#REF!</v>
      </c>
      <c r="Q209" s="117">
        <v>0</v>
      </c>
      <c r="R209" s="118" t="e">
        <f>Q209*#REF!</f>
        <v>#REF!</v>
      </c>
      <c r="AP209" s="119" t="s">
        <v>146</v>
      </c>
      <c r="AR209" s="119" t="s">
        <v>161</v>
      </c>
      <c r="AS209" s="119" t="s">
        <v>85</v>
      </c>
      <c r="AW209" s="13" t="s">
        <v>109</v>
      </c>
      <c r="BC209" s="120" t="e">
        <f>IF(L209="základní",#REF!,0)</f>
        <v>#REF!</v>
      </c>
      <c r="BD209" s="120">
        <f>IF(L209="snížená",#REF!,0)</f>
        <v>0</v>
      </c>
      <c r="BE209" s="120">
        <f>IF(L209="zákl. přenesená",#REF!,0)</f>
        <v>0</v>
      </c>
      <c r="BF209" s="120">
        <f>IF(L209="sníž. přenesená",#REF!,0)</f>
        <v>0</v>
      </c>
      <c r="BG209" s="120">
        <f>IF(L209="nulová",#REF!,0)</f>
        <v>0</v>
      </c>
      <c r="BH209" s="13" t="s">
        <v>83</v>
      </c>
      <c r="BI209" s="120" t="e">
        <f>ROUND(H209*#REF!,2)</f>
        <v>#REF!</v>
      </c>
      <c r="BJ209" s="13" t="s">
        <v>114</v>
      </c>
      <c r="BK209" s="119" t="s">
        <v>446</v>
      </c>
    </row>
    <row r="210" spans="2:63" s="1" customFormat="1" ht="16.5" customHeight="1">
      <c r="B210" s="27"/>
      <c r="C210" s="126" t="s">
        <v>447</v>
      </c>
      <c r="D210" s="126" t="s">
        <v>161</v>
      </c>
      <c r="E210" s="127" t="s">
        <v>448</v>
      </c>
      <c r="F210" s="128" t="s">
        <v>449</v>
      </c>
      <c r="G210" s="129" t="s">
        <v>352</v>
      </c>
      <c r="H210" s="130"/>
      <c r="I210" s="140" t="s">
        <v>1225</v>
      </c>
      <c r="J210" s="131"/>
      <c r="K210" s="132" t="s">
        <v>1</v>
      </c>
      <c r="L210" s="133" t="s">
        <v>43</v>
      </c>
      <c r="N210" s="117" t="e">
        <f>M210*#REF!</f>
        <v>#REF!</v>
      </c>
      <c r="O210" s="117">
        <v>0</v>
      </c>
      <c r="P210" s="117" t="e">
        <f>O210*#REF!</f>
        <v>#REF!</v>
      </c>
      <c r="Q210" s="117">
        <v>0</v>
      </c>
      <c r="R210" s="118" t="e">
        <f>Q210*#REF!</f>
        <v>#REF!</v>
      </c>
      <c r="AP210" s="119" t="s">
        <v>146</v>
      </c>
      <c r="AR210" s="119" t="s">
        <v>161</v>
      </c>
      <c r="AS210" s="119" t="s">
        <v>85</v>
      </c>
      <c r="AW210" s="13" t="s">
        <v>109</v>
      </c>
      <c r="BC210" s="120" t="e">
        <f>IF(L210="základní",#REF!,0)</f>
        <v>#REF!</v>
      </c>
      <c r="BD210" s="120">
        <f>IF(L210="snížená",#REF!,0)</f>
        <v>0</v>
      </c>
      <c r="BE210" s="120">
        <f>IF(L210="zákl. přenesená",#REF!,0)</f>
        <v>0</v>
      </c>
      <c r="BF210" s="120">
        <f>IF(L210="sníž. přenesená",#REF!,0)</f>
        <v>0</v>
      </c>
      <c r="BG210" s="120">
        <f>IF(L210="nulová",#REF!,0)</f>
        <v>0</v>
      </c>
      <c r="BH210" s="13" t="s">
        <v>83</v>
      </c>
      <c r="BI210" s="120" t="e">
        <f>ROUND(H210*#REF!,2)</f>
        <v>#REF!</v>
      </c>
      <c r="BJ210" s="13" t="s">
        <v>114</v>
      </c>
      <c r="BK210" s="119" t="s">
        <v>450</v>
      </c>
    </row>
    <row r="211" spans="2:63" s="1" customFormat="1" ht="16.5" customHeight="1">
      <c r="B211" s="27"/>
      <c r="C211" s="126" t="s">
        <v>451</v>
      </c>
      <c r="D211" s="126" t="s">
        <v>161</v>
      </c>
      <c r="E211" s="127" t="s">
        <v>452</v>
      </c>
      <c r="F211" s="128" t="s">
        <v>453</v>
      </c>
      <c r="G211" s="129" t="s">
        <v>352</v>
      </c>
      <c r="H211" s="130"/>
      <c r="I211" s="140" t="s">
        <v>1225</v>
      </c>
      <c r="J211" s="131"/>
      <c r="K211" s="132" t="s">
        <v>1</v>
      </c>
      <c r="L211" s="133" t="s">
        <v>43</v>
      </c>
      <c r="N211" s="117" t="e">
        <f>M211*#REF!</f>
        <v>#REF!</v>
      </c>
      <c r="O211" s="117">
        <v>0</v>
      </c>
      <c r="P211" s="117" t="e">
        <f>O211*#REF!</f>
        <v>#REF!</v>
      </c>
      <c r="Q211" s="117">
        <v>0</v>
      </c>
      <c r="R211" s="118" t="e">
        <f>Q211*#REF!</f>
        <v>#REF!</v>
      </c>
      <c r="AP211" s="119" t="s">
        <v>146</v>
      </c>
      <c r="AR211" s="119" t="s">
        <v>161</v>
      </c>
      <c r="AS211" s="119" t="s">
        <v>85</v>
      </c>
      <c r="AW211" s="13" t="s">
        <v>109</v>
      </c>
      <c r="BC211" s="120" t="e">
        <f>IF(L211="základní",#REF!,0)</f>
        <v>#REF!</v>
      </c>
      <c r="BD211" s="120">
        <f>IF(L211="snížená",#REF!,0)</f>
        <v>0</v>
      </c>
      <c r="BE211" s="120">
        <f>IF(L211="zákl. přenesená",#REF!,0)</f>
        <v>0</v>
      </c>
      <c r="BF211" s="120">
        <f>IF(L211="sníž. přenesená",#REF!,0)</f>
        <v>0</v>
      </c>
      <c r="BG211" s="120">
        <f>IF(L211="nulová",#REF!,0)</f>
        <v>0</v>
      </c>
      <c r="BH211" s="13" t="s">
        <v>83</v>
      </c>
      <c r="BI211" s="120" t="e">
        <f>ROUND(H211*#REF!,2)</f>
        <v>#REF!</v>
      </c>
      <c r="BJ211" s="13" t="s">
        <v>114</v>
      </c>
      <c r="BK211" s="119" t="s">
        <v>454</v>
      </c>
    </row>
    <row r="212" spans="2:63" s="1" customFormat="1" ht="21.75" customHeight="1">
      <c r="B212" s="27"/>
      <c r="C212" s="126" t="s">
        <v>455</v>
      </c>
      <c r="D212" s="126" t="s">
        <v>161</v>
      </c>
      <c r="E212" s="127" t="s">
        <v>456</v>
      </c>
      <c r="F212" s="128" t="s">
        <v>457</v>
      </c>
      <c r="G212" s="129" t="s">
        <v>409</v>
      </c>
      <c r="H212" s="130"/>
      <c r="I212" s="140" t="s">
        <v>1225</v>
      </c>
      <c r="J212" s="131"/>
      <c r="K212" s="132" t="s">
        <v>1</v>
      </c>
      <c r="L212" s="133" t="s">
        <v>43</v>
      </c>
      <c r="N212" s="117" t="e">
        <f>M212*#REF!</f>
        <v>#REF!</v>
      </c>
      <c r="O212" s="117">
        <v>0</v>
      </c>
      <c r="P212" s="117" t="e">
        <f>O212*#REF!</f>
        <v>#REF!</v>
      </c>
      <c r="Q212" s="117">
        <v>0</v>
      </c>
      <c r="R212" s="118" t="e">
        <f>Q212*#REF!</f>
        <v>#REF!</v>
      </c>
      <c r="AP212" s="119" t="s">
        <v>146</v>
      </c>
      <c r="AR212" s="119" t="s">
        <v>161</v>
      </c>
      <c r="AS212" s="119" t="s">
        <v>85</v>
      </c>
      <c r="AW212" s="13" t="s">
        <v>109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13" t="s">
        <v>83</v>
      </c>
      <c r="BI212" s="120" t="e">
        <f>ROUND(H212*#REF!,2)</f>
        <v>#REF!</v>
      </c>
      <c r="BJ212" s="13" t="s">
        <v>114</v>
      </c>
      <c r="BK212" s="119" t="s">
        <v>458</v>
      </c>
    </row>
    <row r="213" spans="2:63" s="1" customFormat="1" ht="39">
      <c r="B213" s="27"/>
      <c r="D213" s="121" t="s">
        <v>116</v>
      </c>
      <c r="F213" s="122" t="s">
        <v>459</v>
      </c>
      <c r="H213" s="123"/>
      <c r="J213" s="27"/>
      <c r="K213" s="124"/>
      <c r="R213" s="50"/>
      <c r="AR213" s="13" t="s">
        <v>116</v>
      </c>
      <c r="AS213" s="13" t="s">
        <v>85</v>
      </c>
    </row>
    <row r="214" spans="2:63" s="1" customFormat="1" ht="16.5" customHeight="1">
      <c r="B214" s="27"/>
      <c r="C214" s="126" t="s">
        <v>460</v>
      </c>
      <c r="D214" s="126" t="s">
        <v>161</v>
      </c>
      <c r="E214" s="127" t="s">
        <v>461</v>
      </c>
      <c r="F214" s="128" t="s">
        <v>462</v>
      </c>
      <c r="G214" s="129" t="s">
        <v>113</v>
      </c>
      <c r="H214" s="130"/>
      <c r="I214" s="140" t="s">
        <v>1225</v>
      </c>
      <c r="J214" s="131"/>
      <c r="K214" s="132" t="s">
        <v>1</v>
      </c>
      <c r="L214" s="133" t="s">
        <v>43</v>
      </c>
      <c r="N214" s="117" t="e">
        <f>M214*#REF!</f>
        <v>#REF!</v>
      </c>
      <c r="O214" s="117">
        <v>0</v>
      </c>
      <c r="P214" s="117" t="e">
        <f>O214*#REF!</f>
        <v>#REF!</v>
      </c>
      <c r="Q214" s="117">
        <v>0</v>
      </c>
      <c r="R214" s="118" t="e">
        <f>Q214*#REF!</f>
        <v>#REF!</v>
      </c>
      <c r="AP214" s="119" t="s">
        <v>146</v>
      </c>
      <c r="AR214" s="119" t="s">
        <v>161</v>
      </c>
      <c r="AS214" s="119" t="s">
        <v>85</v>
      </c>
      <c r="AW214" s="13" t="s">
        <v>109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13" t="s">
        <v>83</v>
      </c>
      <c r="BI214" s="120" t="e">
        <f>ROUND(H214*#REF!,2)</f>
        <v>#REF!</v>
      </c>
      <c r="BJ214" s="13" t="s">
        <v>114</v>
      </c>
      <c r="BK214" s="119" t="s">
        <v>463</v>
      </c>
    </row>
    <row r="215" spans="2:63" s="1" customFormat="1" ht="16.5" customHeight="1">
      <c r="B215" s="27"/>
      <c r="C215" s="126" t="s">
        <v>464</v>
      </c>
      <c r="D215" s="126" t="s">
        <v>161</v>
      </c>
      <c r="E215" s="127" t="s">
        <v>465</v>
      </c>
      <c r="F215" s="128" t="s">
        <v>466</v>
      </c>
      <c r="G215" s="129" t="s">
        <v>113</v>
      </c>
      <c r="H215" s="130"/>
      <c r="I215" s="140" t="s">
        <v>1225</v>
      </c>
      <c r="J215" s="131"/>
      <c r="K215" s="132" t="s">
        <v>1</v>
      </c>
      <c r="L215" s="133" t="s">
        <v>43</v>
      </c>
      <c r="N215" s="117" t="e">
        <f>M215*#REF!</f>
        <v>#REF!</v>
      </c>
      <c r="O215" s="117">
        <v>0</v>
      </c>
      <c r="P215" s="117" t="e">
        <f>O215*#REF!</f>
        <v>#REF!</v>
      </c>
      <c r="Q215" s="117">
        <v>0</v>
      </c>
      <c r="R215" s="118" t="e">
        <f>Q215*#REF!</f>
        <v>#REF!</v>
      </c>
      <c r="AP215" s="119" t="s">
        <v>146</v>
      </c>
      <c r="AR215" s="119" t="s">
        <v>161</v>
      </c>
      <c r="AS215" s="119" t="s">
        <v>85</v>
      </c>
      <c r="AW215" s="13" t="s">
        <v>109</v>
      </c>
      <c r="BC215" s="120" t="e">
        <f>IF(L215="základní",#REF!,0)</f>
        <v>#REF!</v>
      </c>
      <c r="BD215" s="120">
        <f>IF(L215="snížená",#REF!,0)</f>
        <v>0</v>
      </c>
      <c r="BE215" s="120">
        <f>IF(L215="zákl. přenesená",#REF!,0)</f>
        <v>0</v>
      </c>
      <c r="BF215" s="120">
        <f>IF(L215="sníž. přenesená",#REF!,0)</f>
        <v>0</v>
      </c>
      <c r="BG215" s="120">
        <f>IF(L215="nulová",#REF!,0)</f>
        <v>0</v>
      </c>
      <c r="BH215" s="13" t="s">
        <v>83</v>
      </c>
      <c r="BI215" s="120" t="e">
        <f>ROUND(H215*#REF!,2)</f>
        <v>#REF!</v>
      </c>
      <c r="BJ215" s="13" t="s">
        <v>114</v>
      </c>
      <c r="BK215" s="119" t="s">
        <v>467</v>
      </c>
    </row>
    <row r="216" spans="2:63" s="1" customFormat="1" ht="16.5" customHeight="1">
      <c r="B216" s="27"/>
      <c r="C216" s="126" t="s">
        <v>468</v>
      </c>
      <c r="D216" s="126" t="s">
        <v>161</v>
      </c>
      <c r="E216" s="127" t="s">
        <v>469</v>
      </c>
      <c r="F216" s="128" t="s">
        <v>470</v>
      </c>
      <c r="G216" s="129" t="s">
        <v>113</v>
      </c>
      <c r="H216" s="130"/>
      <c r="I216" s="140" t="s">
        <v>1225</v>
      </c>
      <c r="J216" s="131"/>
      <c r="K216" s="132" t="s">
        <v>1</v>
      </c>
      <c r="L216" s="133" t="s">
        <v>43</v>
      </c>
      <c r="N216" s="117" t="e">
        <f>M216*#REF!</f>
        <v>#REF!</v>
      </c>
      <c r="O216" s="117">
        <v>0</v>
      </c>
      <c r="P216" s="117" t="e">
        <f>O216*#REF!</f>
        <v>#REF!</v>
      </c>
      <c r="Q216" s="117">
        <v>0</v>
      </c>
      <c r="R216" s="118" t="e">
        <f>Q216*#REF!</f>
        <v>#REF!</v>
      </c>
      <c r="AP216" s="119" t="s">
        <v>146</v>
      </c>
      <c r="AR216" s="119" t="s">
        <v>161</v>
      </c>
      <c r="AS216" s="119" t="s">
        <v>85</v>
      </c>
      <c r="AW216" s="13" t="s">
        <v>109</v>
      </c>
      <c r="BC216" s="120" t="e">
        <f>IF(L216="základní",#REF!,0)</f>
        <v>#REF!</v>
      </c>
      <c r="BD216" s="120">
        <f>IF(L216="snížená",#REF!,0)</f>
        <v>0</v>
      </c>
      <c r="BE216" s="120">
        <f>IF(L216="zákl. přenesená",#REF!,0)</f>
        <v>0</v>
      </c>
      <c r="BF216" s="120">
        <f>IF(L216="sníž. přenesená",#REF!,0)</f>
        <v>0</v>
      </c>
      <c r="BG216" s="120">
        <f>IF(L216="nulová",#REF!,0)</f>
        <v>0</v>
      </c>
      <c r="BH216" s="13" t="s">
        <v>83</v>
      </c>
      <c r="BI216" s="120" t="e">
        <f>ROUND(H216*#REF!,2)</f>
        <v>#REF!</v>
      </c>
      <c r="BJ216" s="13" t="s">
        <v>114</v>
      </c>
      <c r="BK216" s="119" t="s">
        <v>471</v>
      </c>
    </row>
    <row r="217" spans="2:63" s="1" customFormat="1" ht="16.5" customHeight="1">
      <c r="B217" s="27"/>
      <c r="C217" s="126" t="s">
        <v>472</v>
      </c>
      <c r="D217" s="126" t="s">
        <v>161</v>
      </c>
      <c r="E217" s="127" t="s">
        <v>473</v>
      </c>
      <c r="F217" s="128" t="s">
        <v>474</v>
      </c>
      <c r="G217" s="129" t="s">
        <v>113</v>
      </c>
      <c r="H217" s="130"/>
      <c r="I217" s="140" t="s">
        <v>1225</v>
      </c>
      <c r="J217" s="131"/>
      <c r="K217" s="132" t="s">
        <v>1</v>
      </c>
      <c r="L217" s="133" t="s">
        <v>43</v>
      </c>
      <c r="N217" s="117" t="e">
        <f>M217*#REF!</f>
        <v>#REF!</v>
      </c>
      <c r="O217" s="117">
        <v>0</v>
      </c>
      <c r="P217" s="117" t="e">
        <f>O217*#REF!</f>
        <v>#REF!</v>
      </c>
      <c r="Q217" s="117">
        <v>0</v>
      </c>
      <c r="R217" s="118" t="e">
        <f>Q217*#REF!</f>
        <v>#REF!</v>
      </c>
      <c r="AP217" s="119" t="s">
        <v>146</v>
      </c>
      <c r="AR217" s="119" t="s">
        <v>161</v>
      </c>
      <c r="AS217" s="119" t="s">
        <v>85</v>
      </c>
      <c r="AW217" s="13" t="s">
        <v>109</v>
      </c>
      <c r="BC217" s="120" t="e">
        <f>IF(L217="základní",#REF!,0)</f>
        <v>#REF!</v>
      </c>
      <c r="BD217" s="120">
        <f>IF(L217="snížená",#REF!,0)</f>
        <v>0</v>
      </c>
      <c r="BE217" s="120">
        <f>IF(L217="zákl. přenesená",#REF!,0)</f>
        <v>0</v>
      </c>
      <c r="BF217" s="120">
        <f>IF(L217="sníž. přenesená",#REF!,0)</f>
        <v>0</v>
      </c>
      <c r="BG217" s="120">
        <f>IF(L217="nulová",#REF!,0)</f>
        <v>0</v>
      </c>
      <c r="BH217" s="13" t="s">
        <v>83</v>
      </c>
      <c r="BI217" s="120" t="e">
        <f>ROUND(H217*#REF!,2)</f>
        <v>#REF!</v>
      </c>
      <c r="BJ217" s="13" t="s">
        <v>114</v>
      </c>
      <c r="BK217" s="119" t="s">
        <v>475</v>
      </c>
    </row>
    <row r="218" spans="2:63" s="1" customFormat="1" ht="16.5" customHeight="1">
      <c r="B218" s="27"/>
      <c r="C218" s="126" t="s">
        <v>476</v>
      </c>
      <c r="D218" s="126" t="s">
        <v>161</v>
      </c>
      <c r="E218" s="127" t="s">
        <v>477</v>
      </c>
      <c r="F218" s="128" t="s">
        <v>478</v>
      </c>
      <c r="G218" s="129" t="s">
        <v>113</v>
      </c>
      <c r="H218" s="130"/>
      <c r="I218" s="140" t="s">
        <v>1225</v>
      </c>
      <c r="J218" s="131"/>
      <c r="K218" s="132" t="s">
        <v>1</v>
      </c>
      <c r="L218" s="133" t="s">
        <v>43</v>
      </c>
      <c r="N218" s="117" t="e">
        <f>M218*#REF!</f>
        <v>#REF!</v>
      </c>
      <c r="O218" s="117">
        <v>0</v>
      </c>
      <c r="P218" s="117" t="e">
        <f>O218*#REF!</f>
        <v>#REF!</v>
      </c>
      <c r="Q218" s="117">
        <v>0</v>
      </c>
      <c r="R218" s="118" t="e">
        <f>Q218*#REF!</f>
        <v>#REF!</v>
      </c>
      <c r="AP218" s="119" t="s">
        <v>146</v>
      </c>
      <c r="AR218" s="119" t="s">
        <v>161</v>
      </c>
      <c r="AS218" s="119" t="s">
        <v>85</v>
      </c>
      <c r="AW218" s="13" t="s">
        <v>109</v>
      </c>
      <c r="BC218" s="120" t="e">
        <f>IF(L218="základní",#REF!,0)</f>
        <v>#REF!</v>
      </c>
      <c r="BD218" s="120">
        <f>IF(L218="snížená",#REF!,0)</f>
        <v>0</v>
      </c>
      <c r="BE218" s="120">
        <f>IF(L218="zákl. přenesená",#REF!,0)</f>
        <v>0</v>
      </c>
      <c r="BF218" s="120">
        <f>IF(L218="sníž. přenesená",#REF!,0)</f>
        <v>0</v>
      </c>
      <c r="BG218" s="120">
        <f>IF(L218="nulová",#REF!,0)</f>
        <v>0</v>
      </c>
      <c r="BH218" s="13" t="s">
        <v>83</v>
      </c>
      <c r="BI218" s="120" t="e">
        <f>ROUND(H218*#REF!,2)</f>
        <v>#REF!</v>
      </c>
      <c r="BJ218" s="13" t="s">
        <v>114</v>
      </c>
      <c r="BK218" s="119" t="s">
        <v>479</v>
      </c>
    </row>
    <row r="219" spans="2:63" s="1" customFormat="1" ht="16.5" customHeight="1">
      <c r="B219" s="27"/>
      <c r="C219" s="126" t="s">
        <v>480</v>
      </c>
      <c r="D219" s="126" t="s">
        <v>161</v>
      </c>
      <c r="E219" s="127" t="s">
        <v>481</v>
      </c>
      <c r="F219" s="128" t="s">
        <v>482</v>
      </c>
      <c r="G219" s="129" t="s">
        <v>113</v>
      </c>
      <c r="H219" s="130"/>
      <c r="I219" s="140" t="s">
        <v>1225</v>
      </c>
      <c r="J219" s="131"/>
      <c r="K219" s="132" t="s">
        <v>1</v>
      </c>
      <c r="L219" s="133" t="s">
        <v>43</v>
      </c>
      <c r="N219" s="117" t="e">
        <f>M219*#REF!</f>
        <v>#REF!</v>
      </c>
      <c r="O219" s="117">
        <v>0</v>
      </c>
      <c r="P219" s="117" t="e">
        <f>O219*#REF!</f>
        <v>#REF!</v>
      </c>
      <c r="Q219" s="117">
        <v>0</v>
      </c>
      <c r="R219" s="118" t="e">
        <f>Q219*#REF!</f>
        <v>#REF!</v>
      </c>
      <c r="AP219" s="119" t="s">
        <v>146</v>
      </c>
      <c r="AR219" s="119" t="s">
        <v>161</v>
      </c>
      <c r="AS219" s="119" t="s">
        <v>85</v>
      </c>
      <c r="AW219" s="13" t="s">
        <v>109</v>
      </c>
      <c r="BC219" s="120" t="e">
        <f>IF(L219="základní",#REF!,0)</f>
        <v>#REF!</v>
      </c>
      <c r="BD219" s="120">
        <f>IF(L219="snížená",#REF!,0)</f>
        <v>0</v>
      </c>
      <c r="BE219" s="120">
        <f>IF(L219="zákl. přenesená",#REF!,0)</f>
        <v>0</v>
      </c>
      <c r="BF219" s="120">
        <f>IF(L219="sníž. přenesená",#REF!,0)</f>
        <v>0</v>
      </c>
      <c r="BG219" s="120">
        <f>IF(L219="nulová",#REF!,0)</f>
        <v>0</v>
      </c>
      <c r="BH219" s="13" t="s">
        <v>83</v>
      </c>
      <c r="BI219" s="120" t="e">
        <f>ROUND(H219*#REF!,2)</f>
        <v>#REF!</v>
      </c>
      <c r="BJ219" s="13" t="s">
        <v>114</v>
      </c>
      <c r="BK219" s="119" t="s">
        <v>483</v>
      </c>
    </row>
    <row r="220" spans="2:63" s="1" customFormat="1" ht="16.5" customHeight="1">
      <c r="B220" s="27"/>
      <c r="C220" s="126" t="s">
        <v>484</v>
      </c>
      <c r="D220" s="126" t="s">
        <v>161</v>
      </c>
      <c r="E220" s="127" t="s">
        <v>485</v>
      </c>
      <c r="F220" s="128" t="s">
        <v>486</v>
      </c>
      <c r="G220" s="129" t="s">
        <v>113</v>
      </c>
      <c r="H220" s="130"/>
      <c r="I220" s="140" t="s">
        <v>1225</v>
      </c>
      <c r="J220" s="131"/>
      <c r="K220" s="132" t="s">
        <v>1</v>
      </c>
      <c r="L220" s="133" t="s">
        <v>43</v>
      </c>
      <c r="N220" s="117" t="e">
        <f>M220*#REF!</f>
        <v>#REF!</v>
      </c>
      <c r="O220" s="117">
        <v>0</v>
      </c>
      <c r="P220" s="117" t="e">
        <f>O220*#REF!</f>
        <v>#REF!</v>
      </c>
      <c r="Q220" s="117">
        <v>0</v>
      </c>
      <c r="R220" s="118" t="e">
        <f>Q220*#REF!</f>
        <v>#REF!</v>
      </c>
      <c r="AP220" s="119" t="s">
        <v>146</v>
      </c>
      <c r="AR220" s="119" t="s">
        <v>161</v>
      </c>
      <c r="AS220" s="119" t="s">
        <v>85</v>
      </c>
      <c r="AW220" s="13" t="s">
        <v>109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13" t="s">
        <v>83</v>
      </c>
      <c r="BI220" s="120" t="e">
        <f>ROUND(H220*#REF!,2)</f>
        <v>#REF!</v>
      </c>
      <c r="BJ220" s="13" t="s">
        <v>114</v>
      </c>
      <c r="BK220" s="119" t="s">
        <v>487</v>
      </c>
    </row>
    <row r="221" spans="2:63" s="1" customFormat="1" ht="16.5" customHeight="1">
      <c r="B221" s="27"/>
      <c r="C221" s="126" t="s">
        <v>488</v>
      </c>
      <c r="D221" s="126" t="s">
        <v>161</v>
      </c>
      <c r="E221" s="127" t="s">
        <v>489</v>
      </c>
      <c r="F221" s="128" t="s">
        <v>490</v>
      </c>
      <c r="G221" s="129" t="s">
        <v>113</v>
      </c>
      <c r="H221" s="130"/>
      <c r="I221" s="140" t="s">
        <v>1225</v>
      </c>
      <c r="J221" s="131"/>
      <c r="K221" s="132" t="s">
        <v>1</v>
      </c>
      <c r="L221" s="133" t="s">
        <v>43</v>
      </c>
      <c r="N221" s="117" t="e">
        <f>M221*#REF!</f>
        <v>#REF!</v>
      </c>
      <c r="O221" s="117">
        <v>0</v>
      </c>
      <c r="P221" s="117" t="e">
        <f>O221*#REF!</f>
        <v>#REF!</v>
      </c>
      <c r="Q221" s="117">
        <v>0</v>
      </c>
      <c r="R221" s="118" t="e">
        <f>Q221*#REF!</f>
        <v>#REF!</v>
      </c>
      <c r="AP221" s="119" t="s">
        <v>146</v>
      </c>
      <c r="AR221" s="119" t="s">
        <v>161</v>
      </c>
      <c r="AS221" s="119" t="s">
        <v>85</v>
      </c>
      <c r="AW221" s="13" t="s">
        <v>109</v>
      </c>
      <c r="BC221" s="120" t="e">
        <f>IF(L221="základní",#REF!,0)</f>
        <v>#REF!</v>
      </c>
      <c r="BD221" s="120">
        <f>IF(L221="snížená",#REF!,0)</f>
        <v>0</v>
      </c>
      <c r="BE221" s="120">
        <f>IF(L221="zákl. přenesená",#REF!,0)</f>
        <v>0</v>
      </c>
      <c r="BF221" s="120">
        <f>IF(L221="sníž. přenesená",#REF!,0)</f>
        <v>0</v>
      </c>
      <c r="BG221" s="120">
        <f>IF(L221="nulová",#REF!,0)</f>
        <v>0</v>
      </c>
      <c r="BH221" s="13" t="s">
        <v>83</v>
      </c>
      <c r="BI221" s="120" t="e">
        <f>ROUND(H221*#REF!,2)</f>
        <v>#REF!</v>
      </c>
      <c r="BJ221" s="13" t="s">
        <v>114</v>
      </c>
      <c r="BK221" s="119" t="s">
        <v>491</v>
      </c>
    </row>
    <row r="222" spans="2:63" s="1" customFormat="1" ht="16.5" customHeight="1">
      <c r="B222" s="27"/>
      <c r="C222" s="126" t="s">
        <v>492</v>
      </c>
      <c r="D222" s="126" t="s">
        <v>161</v>
      </c>
      <c r="E222" s="127" t="s">
        <v>493</v>
      </c>
      <c r="F222" s="128" t="s">
        <v>494</v>
      </c>
      <c r="G222" s="129" t="s">
        <v>113</v>
      </c>
      <c r="H222" s="130"/>
      <c r="I222" s="140" t="s">
        <v>1225</v>
      </c>
      <c r="J222" s="131"/>
      <c r="K222" s="132" t="s">
        <v>1</v>
      </c>
      <c r="L222" s="133" t="s">
        <v>43</v>
      </c>
      <c r="N222" s="117" t="e">
        <f>M222*#REF!</f>
        <v>#REF!</v>
      </c>
      <c r="O222" s="117">
        <v>0</v>
      </c>
      <c r="P222" s="117" t="e">
        <f>O222*#REF!</f>
        <v>#REF!</v>
      </c>
      <c r="Q222" s="117">
        <v>0</v>
      </c>
      <c r="R222" s="118" t="e">
        <f>Q222*#REF!</f>
        <v>#REF!</v>
      </c>
      <c r="AP222" s="119" t="s">
        <v>146</v>
      </c>
      <c r="AR222" s="119" t="s">
        <v>161</v>
      </c>
      <c r="AS222" s="119" t="s">
        <v>85</v>
      </c>
      <c r="AW222" s="13" t="s">
        <v>109</v>
      </c>
      <c r="BC222" s="120" t="e">
        <f>IF(L222="základní",#REF!,0)</f>
        <v>#REF!</v>
      </c>
      <c r="BD222" s="120">
        <f>IF(L222="snížená",#REF!,0)</f>
        <v>0</v>
      </c>
      <c r="BE222" s="120">
        <f>IF(L222="zákl. přenesená",#REF!,0)</f>
        <v>0</v>
      </c>
      <c r="BF222" s="120">
        <f>IF(L222="sníž. přenesená",#REF!,0)</f>
        <v>0</v>
      </c>
      <c r="BG222" s="120">
        <f>IF(L222="nulová",#REF!,0)</f>
        <v>0</v>
      </c>
      <c r="BH222" s="13" t="s">
        <v>83</v>
      </c>
      <c r="BI222" s="120" t="e">
        <f>ROUND(H222*#REF!,2)</f>
        <v>#REF!</v>
      </c>
      <c r="BJ222" s="13" t="s">
        <v>114</v>
      </c>
      <c r="BK222" s="119" t="s">
        <v>495</v>
      </c>
    </row>
    <row r="223" spans="2:63" s="1" customFormat="1" ht="16.5" customHeight="1">
      <c r="B223" s="27"/>
      <c r="C223" s="126" t="s">
        <v>496</v>
      </c>
      <c r="D223" s="126" t="s">
        <v>161</v>
      </c>
      <c r="E223" s="127" t="s">
        <v>497</v>
      </c>
      <c r="F223" s="128" t="s">
        <v>498</v>
      </c>
      <c r="G223" s="129" t="s">
        <v>113</v>
      </c>
      <c r="H223" s="130"/>
      <c r="I223" s="140" t="s">
        <v>1225</v>
      </c>
      <c r="J223" s="131"/>
      <c r="K223" s="132" t="s">
        <v>1</v>
      </c>
      <c r="L223" s="133" t="s">
        <v>43</v>
      </c>
      <c r="N223" s="117" t="e">
        <f>M223*#REF!</f>
        <v>#REF!</v>
      </c>
      <c r="O223" s="117">
        <v>0</v>
      </c>
      <c r="P223" s="117" t="e">
        <f>O223*#REF!</f>
        <v>#REF!</v>
      </c>
      <c r="Q223" s="117">
        <v>0</v>
      </c>
      <c r="R223" s="118" t="e">
        <f>Q223*#REF!</f>
        <v>#REF!</v>
      </c>
      <c r="AP223" s="119" t="s">
        <v>146</v>
      </c>
      <c r="AR223" s="119" t="s">
        <v>161</v>
      </c>
      <c r="AS223" s="119" t="s">
        <v>85</v>
      </c>
      <c r="AW223" s="13" t="s">
        <v>109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13" t="s">
        <v>83</v>
      </c>
      <c r="BI223" s="120" t="e">
        <f>ROUND(H223*#REF!,2)</f>
        <v>#REF!</v>
      </c>
      <c r="BJ223" s="13" t="s">
        <v>114</v>
      </c>
      <c r="BK223" s="119" t="s">
        <v>499</v>
      </c>
    </row>
    <row r="224" spans="2:63" s="1" customFormat="1" ht="16.5" customHeight="1">
      <c r="B224" s="27"/>
      <c r="C224" s="126" t="s">
        <v>500</v>
      </c>
      <c r="D224" s="126" t="s">
        <v>161</v>
      </c>
      <c r="E224" s="127" t="s">
        <v>501</v>
      </c>
      <c r="F224" s="128" t="s">
        <v>502</v>
      </c>
      <c r="G224" s="129" t="s">
        <v>113</v>
      </c>
      <c r="H224" s="130"/>
      <c r="I224" s="140" t="s">
        <v>1225</v>
      </c>
      <c r="J224" s="131"/>
      <c r="K224" s="132" t="s">
        <v>1</v>
      </c>
      <c r="L224" s="133" t="s">
        <v>43</v>
      </c>
      <c r="N224" s="117" t="e">
        <f>M224*#REF!</f>
        <v>#REF!</v>
      </c>
      <c r="O224" s="117">
        <v>0</v>
      </c>
      <c r="P224" s="117" t="e">
        <f>O224*#REF!</f>
        <v>#REF!</v>
      </c>
      <c r="Q224" s="117">
        <v>0</v>
      </c>
      <c r="R224" s="118" t="e">
        <f>Q224*#REF!</f>
        <v>#REF!</v>
      </c>
      <c r="AP224" s="119" t="s">
        <v>146</v>
      </c>
      <c r="AR224" s="119" t="s">
        <v>161</v>
      </c>
      <c r="AS224" s="119" t="s">
        <v>85</v>
      </c>
      <c r="AW224" s="13" t="s">
        <v>109</v>
      </c>
      <c r="BC224" s="120" t="e">
        <f>IF(L224="základní",#REF!,0)</f>
        <v>#REF!</v>
      </c>
      <c r="BD224" s="120">
        <f>IF(L224="snížená",#REF!,0)</f>
        <v>0</v>
      </c>
      <c r="BE224" s="120">
        <f>IF(L224="zákl. přenesená",#REF!,0)</f>
        <v>0</v>
      </c>
      <c r="BF224" s="120">
        <f>IF(L224="sníž. přenesená",#REF!,0)</f>
        <v>0</v>
      </c>
      <c r="BG224" s="120">
        <f>IF(L224="nulová",#REF!,0)</f>
        <v>0</v>
      </c>
      <c r="BH224" s="13" t="s">
        <v>83</v>
      </c>
      <c r="BI224" s="120" t="e">
        <f>ROUND(H224*#REF!,2)</f>
        <v>#REF!</v>
      </c>
      <c r="BJ224" s="13" t="s">
        <v>114</v>
      </c>
      <c r="BK224" s="119" t="s">
        <v>503</v>
      </c>
    </row>
    <row r="225" spans="2:63" s="1" customFormat="1" ht="16.5" customHeight="1">
      <c r="B225" s="27"/>
      <c r="C225" s="126" t="s">
        <v>504</v>
      </c>
      <c r="D225" s="126" t="s">
        <v>161</v>
      </c>
      <c r="E225" s="127" t="s">
        <v>505</v>
      </c>
      <c r="F225" s="128" t="s">
        <v>506</v>
      </c>
      <c r="G225" s="129" t="s">
        <v>113</v>
      </c>
      <c r="H225" s="130"/>
      <c r="I225" s="140" t="s">
        <v>1225</v>
      </c>
      <c r="J225" s="131"/>
      <c r="K225" s="132" t="s">
        <v>1</v>
      </c>
      <c r="L225" s="133" t="s">
        <v>43</v>
      </c>
      <c r="N225" s="117" t="e">
        <f>M225*#REF!</f>
        <v>#REF!</v>
      </c>
      <c r="O225" s="117">
        <v>0</v>
      </c>
      <c r="P225" s="117" t="e">
        <f>O225*#REF!</f>
        <v>#REF!</v>
      </c>
      <c r="Q225" s="117">
        <v>0</v>
      </c>
      <c r="R225" s="118" t="e">
        <f>Q225*#REF!</f>
        <v>#REF!</v>
      </c>
      <c r="AP225" s="119" t="s">
        <v>146</v>
      </c>
      <c r="AR225" s="119" t="s">
        <v>161</v>
      </c>
      <c r="AS225" s="119" t="s">
        <v>85</v>
      </c>
      <c r="AW225" s="13" t="s">
        <v>109</v>
      </c>
      <c r="BC225" s="120" t="e">
        <f>IF(L225="základní",#REF!,0)</f>
        <v>#REF!</v>
      </c>
      <c r="BD225" s="120">
        <f>IF(L225="snížená",#REF!,0)</f>
        <v>0</v>
      </c>
      <c r="BE225" s="120">
        <f>IF(L225="zákl. přenesená",#REF!,0)</f>
        <v>0</v>
      </c>
      <c r="BF225" s="120">
        <f>IF(L225="sníž. přenesená",#REF!,0)</f>
        <v>0</v>
      </c>
      <c r="BG225" s="120">
        <f>IF(L225="nulová",#REF!,0)</f>
        <v>0</v>
      </c>
      <c r="BH225" s="13" t="s">
        <v>83</v>
      </c>
      <c r="BI225" s="120" t="e">
        <f>ROUND(H225*#REF!,2)</f>
        <v>#REF!</v>
      </c>
      <c r="BJ225" s="13" t="s">
        <v>114</v>
      </c>
      <c r="BK225" s="119" t="s">
        <v>507</v>
      </c>
    </row>
    <row r="226" spans="2:63" s="1" customFormat="1" ht="16.5" customHeight="1">
      <c r="B226" s="27"/>
      <c r="C226" s="126" t="s">
        <v>508</v>
      </c>
      <c r="D226" s="126" t="s">
        <v>161</v>
      </c>
      <c r="E226" s="127" t="s">
        <v>509</v>
      </c>
      <c r="F226" s="128" t="s">
        <v>510</v>
      </c>
      <c r="G226" s="129" t="s">
        <v>113</v>
      </c>
      <c r="H226" s="130"/>
      <c r="I226" s="140" t="s">
        <v>1225</v>
      </c>
      <c r="J226" s="131"/>
      <c r="K226" s="132" t="s">
        <v>1</v>
      </c>
      <c r="L226" s="133" t="s">
        <v>43</v>
      </c>
      <c r="N226" s="117" t="e">
        <f>M226*#REF!</f>
        <v>#REF!</v>
      </c>
      <c r="O226" s="117">
        <v>0</v>
      </c>
      <c r="P226" s="117" t="e">
        <f>O226*#REF!</f>
        <v>#REF!</v>
      </c>
      <c r="Q226" s="117">
        <v>0</v>
      </c>
      <c r="R226" s="118" t="e">
        <f>Q226*#REF!</f>
        <v>#REF!</v>
      </c>
      <c r="AP226" s="119" t="s">
        <v>146</v>
      </c>
      <c r="AR226" s="119" t="s">
        <v>161</v>
      </c>
      <c r="AS226" s="119" t="s">
        <v>85</v>
      </c>
      <c r="AW226" s="13" t="s">
        <v>109</v>
      </c>
      <c r="BC226" s="120" t="e">
        <f>IF(L226="základní",#REF!,0)</f>
        <v>#REF!</v>
      </c>
      <c r="BD226" s="120">
        <f>IF(L226="snížená",#REF!,0)</f>
        <v>0</v>
      </c>
      <c r="BE226" s="120">
        <f>IF(L226="zákl. přenesená",#REF!,0)</f>
        <v>0</v>
      </c>
      <c r="BF226" s="120">
        <f>IF(L226="sníž. přenesená",#REF!,0)</f>
        <v>0</v>
      </c>
      <c r="BG226" s="120">
        <f>IF(L226="nulová",#REF!,0)</f>
        <v>0</v>
      </c>
      <c r="BH226" s="13" t="s">
        <v>83</v>
      </c>
      <c r="BI226" s="120" t="e">
        <f>ROUND(H226*#REF!,2)</f>
        <v>#REF!</v>
      </c>
      <c r="BJ226" s="13" t="s">
        <v>114</v>
      </c>
      <c r="BK226" s="119" t="s">
        <v>511</v>
      </c>
    </row>
    <row r="227" spans="2:63" s="1" customFormat="1" ht="16.5" customHeight="1">
      <c r="B227" s="27"/>
      <c r="C227" s="126" t="s">
        <v>512</v>
      </c>
      <c r="D227" s="126" t="s">
        <v>161</v>
      </c>
      <c r="E227" s="127" t="s">
        <v>513</v>
      </c>
      <c r="F227" s="128" t="s">
        <v>514</v>
      </c>
      <c r="G227" s="129" t="s">
        <v>352</v>
      </c>
      <c r="H227" s="130"/>
      <c r="I227" s="140" t="s">
        <v>1225</v>
      </c>
      <c r="J227" s="131"/>
      <c r="K227" s="132" t="s">
        <v>1</v>
      </c>
      <c r="L227" s="133" t="s">
        <v>43</v>
      </c>
      <c r="N227" s="117" t="e">
        <f>M227*#REF!</f>
        <v>#REF!</v>
      </c>
      <c r="O227" s="117">
        <v>0</v>
      </c>
      <c r="P227" s="117" t="e">
        <f>O227*#REF!</f>
        <v>#REF!</v>
      </c>
      <c r="Q227" s="117">
        <v>0</v>
      </c>
      <c r="R227" s="118" t="e">
        <f>Q227*#REF!</f>
        <v>#REF!</v>
      </c>
      <c r="AP227" s="119" t="s">
        <v>146</v>
      </c>
      <c r="AR227" s="119" t="s">
        <v>161</v>
      </c>
      <c r="AS227" s="119" t="s">
        <v>85</v>
      </c>
      <c r="AW227" s="13" t="s">
        <v>109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13" t="s">
        <v>83</v>
      </c>
      <c r="BI227" s="120" t="e">
        <f>ROUND(H227*#REF!,2)</f>
        <v>#REF!</v>
      </c>
      <c r="BJ227" s="13" t="s">
        <v>114</v>
      </c>
      <c r="BK227" s="119" t="s">
        <v>515</v>
      </c>
    </row>
    <row r="228" spans="2:63" s="1" customFormat="1" ht="16.5" customHeight="1">
      <c r="B228" s="27"/>
      <c r="C228" s="126" t="s">
        <v>516</v>
      </c>
      <c r="D228" s="126" t="s">
        <v>161</v>
      </c>
      <c r="E228" s="127" t="s">
        <v>517</v>
      </c>
      <c r="F228" s="128" t="s">
        <v>518</v>
      </c>
      <c r="G228" s="129" t="s">
        <v>113</v>
      </c>
      <c r="H228" s="130"/>
      <c r="I228" s="140" t="s">
        <v>1225</v>
      </c>
      <c r="J228" s="131"/>
      <c r="K228" s="132" t="s">
        <v>1</v>
      </c>
      <c r="L228" s="133" t="s">
        <v>43</v>
      </c>
      <c r="N228" s="117" t="e">
        <f>M228*#REF!</f>
        <v>#REF!</v>
      </c>
      <c r="O228" s="117">
        <v>0</v>
      </c>
      <c r="P228" s="117" t="e">
        <f>O228*#REF!</f>
        <v>#REF!</v>
      </c>
      <c r="Q228" s="117">
        <v>0</v>
      </c>
      <c r="R228" s="118" t="e">
        <f>Q228*#REF!</f>
        <v>#REF!</v>
      </c>
      <c r="AP228" s="119" t="s">
        <v>146</v>
      </c>
      <c r="AR228" s="119" t="s">
        <v>161</v>
      </c>
      <c r="AS228" s="119" t="s">
        <v>85</v>
      </c>
      <c r="AW228" s="13" t="s">
        <v>109</v>
      </c>
      <c r="BC228" s="120" t="e">
        <f>IF(L228="základní",#REF!,0)</f>
        <v>#REF!</v>
      </c>
      <c r="BD228" s="120">
        <f>IF(L228="snížená",#REF!,0)</f>
        <v>0</v>
      </c>
      <c r="BE228" s="120">
        <f>IF(L228="zákl. přenesená",#REF!,0)</f>
        <v>0</v>
      </c>
      <c r="BF228" s="120">
        <f>IF(L228="sníž. přenesená",#REF!,0)</f>
        <v>0</v>
      </c>
      <c r="BG228" s="120">
        <f>IF(L228="nulová",#REF!,0)</f>
        <v>0</v>
      </c>
      <c r="BH228" s="13" t="s">
        <v>83</v>
      </c>
      <c r="BI228" s="120" t="e">
        <f>ROUND(H228*#REF!,2)</f>
        <v>#REF!</v>
      </c>
      <c r="BJ228" s="13" t="s">
        <v>114</v>
      </c>
      <c r="BK228" s="119" t="s">
        <v>519</v>
      </c>
    </row>
    <row r="229" spans="2:63" s="1" customFormat="1" ht="16.5" customHeight="1">
      <c r="B229" s="27"/>
      <c r="C229" s="126" t="s">
        <v>520</v>
      </c>
      <c r="D229" s="126" t="s">
        <v>161</v>
      </c>
      <c r="E229" s="127" t="s">
        <v>521</v>
      </c>
      <c r="F229" s="128" t="s">
        <v>522</v>
      </c>
      <c r="G229" s="129" t="s">
        <v>113</v>
      </c>
      <c r="H229" s="130"/>
      <c r="I229" s="140" t="s">
        <v>1225</v>
      </c>
      <c r="J229" s="131"/>
      <c r="K229" s="132" t="s">
        <v>1</v>
      </c>
      <c r="L229" s="133" t="s">
        <v>43</v>
      </c>
      <c r="N229" s="117" t="e">
        <f>M229*#REF!</f>
        <v>#REF!</v>
      </c>
      <c r="O229" s="117">
        <v>0</v>
      </c>
      <c r="P229" s="117" t="e">
        <f>O229*#REF!</f>
        <v>#REF!</v>
      </c>
      <c r="Q229" s="117">
        <v>0</v>
      </c>
      <c r="R229" s="118" t="e">
        <f>Q229*#REF!</f>
        <v>#REF!</v>
      </c>
      <c r="AP229" s="119" t="s">
        <v>146</v>
      </c>
      <c r="AR229" s="119" t="s">
        <v>161</v>
      </c>
      <c r="AS229" s="119" t="s">
        <v>85</v>
      </c>
      <c r="AW229" s="13" t="s">
        <v>109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13" t="s">
        <v>83</v>
      </c>
      <c r="BI229" s="120" t="e">
        <f>ROUND(H229*#REF!,2)</f>
        <v>#REF!</v>
      </c>
      <c r="BJ229" s="13" t="s">
        <v>114</v>
      </c>
      <c r="BK229" s="119" t="s">
        <v>523</v>
      </c>
    </row>
    <row r="230" spans="2:63" s="1" customFormat="1" ht="16.5" customHeight="1">
      <c r="B230" s="27"/>
      <c r="C230" s="126" t="s">
        <v>524</v>
      </c>
      <c r="D230" s="126" t="s">
        <v>161</v>
      </c>
      <c r="E230" s="127" t="s">
        <v>525</v>
      </c>
      <c r="F230" s="128" t="s">
        <v>526</v>
      </c>
      <c r="G230" s="129" t="s">
        <v>352</v>
      </c>
      <c r="H230" s="130"/>
      <c r="I230" s="140" t="s">
        <v>1225</v>
      </c>
      <c r="J230" s="131"/>
      <c r="K230" s="132" t="s">
        <v>1</v>
      </c>
      <c r="L230" s="133" t="s">
        <v>43</v>
      </c>
      <c r="N230" s="117" t="e">
        <f>M230*#REF!</f>
        <v>#REF!</v>
      </c>
      <c r="O230" s="117">
        <v>0</v>
      </c>
      <c r="P230" s="117" t="e">
        <f>O230*#REF!</f>
        <v>#REF!</v>
      </c>
      <c r="Q230" s="117">
        <v>0</v>
      </c>
      <c r="R230" s="118" t="e">
        <f>Q230*#REF!</f>
        <v>#REF!</v>
      </c>
      <c r="AP230" s="119" t="s">
        <v>146</v>
      </c>
      <c r="AR230" s="119" t="s">
        <v>161</v>
      </c>
      <c r="AS230" s="119" t="s">
        <v>85</v>
      </c>
      <c r="AW230" s="13" t="s">
        <v>109</v>
      </c>
      <c r="BC230" s="120" t="e">
        <f>IF(L230="základní",#REF!,0)</f>
        <v>#REF!</v>
      </c>
      <c r="BD230" s="120">
        <f>IF(L230="snížená",#REF!,0)</f>
        <v>0</v>
      </c>
      <c r="BE230" s="120">
        <f>IF(L230="zákl. přenesená",#REF!,0)</f>
        <v>0</v>
      </c>
      <c r="BF230" s="120">
        <f>IF(L230="sníž. přenesená",#REF!,0)</f>
        <v>0</v>
      </c>
      <c r="BG230" s="120">
        <f>IF(L230="nulová",#REF!,0)</f>
        <v>0</v>
      </c>
      <c r="BH230" s="13" t="s">
        <v>83</v>
      </c>
      <c r="BI230" s="120" t="e">
        <f>ROUND(H230*#REF!,2)</f>
        <v>#REF!</v>
      </c>
      <c r="BJ230" s="13" t="s">
        <v>114</v>
      </c>
      <c r="BK230" s="119" t="s">
        <v>527</v>
      </c>
    </row>
    <row r="231" spans="2:63" s="1" customFormat="1" ht="16.5" customHeight="1">
      <c r="B231" s="27"/>
      <c r="C231" s="126" t="s">
        <v>528</v>
      </c>
      <c r="D231" s="126" t="s">
        <v>161</v>
      </c>
      <c r="E231" s="127" t="s">
        <v>529</v>
      </c>
      <c r="F231" s="128" t="s">
        <v>530</v>
      </c>
      <c r="G231" s="129" t="s">
        <v>164</v>
      </c>
      <c r="H231" s="130"/>
      <c r="I231" s="140" t="s">
        <v>1225</v>
      </c>
      <c r="J231" s="131"/>
      <c r="K231" s="132" t="s">
        <v>1</v>
      </c>
      <c r="L231" s="133" t="s">
        <v>43</v>
      </c>
      <c r="N231" s="117" t="e">
        <f>M231*#REF!</f>
        <v>#REF!</v>
      </c>
      <c r="O231" s="117">
        <v>0</v>
      </c>
      <c r="P231" s="117" t="e">
        <f>O231*#REF!</f>
        <v>#REF!</v>
      </c>
      <c r="Q231" s="117">
        <v>0</v>
      </c>
      <c r="R231" s="118" t="e">
        <f>Q231*#REF!</f>
        <v>#REF!</v>
      </c>
      <c r="AP231" s="119" t="s">
        <v>146</v>
      </c>
      <c r="AR231" s="119" t="s">
        <v>161</v>
      </c>
      <c r="AS231" s="119" t="s">
        <v>85</v>
      </c>
      <c r="AW231" s="13" t="s">
        <v>109</v>
      </c>
      <c r="BC231" s="120" t="e">
        <f>IF(L231="základní",#REF!,0)</f>
        <v>#REF!</v>
      </c>
      <c r="BD231" s="120">
        <f>IF(L231="snížená",#REF!,0)</f>
        <v>0</v>
      </c>
      <c r="BE231" s="120">
        <f>IF(L231="zákl. přenesená",#REF!,0)</f>
        <v>0</v>
      </c>
      <c r="BF231" s="120">
        <f>IF(L231="sníž. přenesená",#REF!,0)</f>
        <v>0</v>
      </c>
      <c r="BG231" s="120">
        <f>IF(L231="nulová",#REF!,0)</f>
        <v>0</v>
      </c>
      <c r="BH231" s="13" t="s">
        <v>83</v>
      </c>
      <c r="BI231" s="120" t="e">
        <f>ROUND(H231*#REF!,2)</f>
        <v>#REF!</v>
      </c>
      <c r="BJ231" s="13" t="s">
        <v>114</v>
      </c>
      <c r="BK231" s="119" t="s">
        <v>531</v>
      </c>
    </row>
    <row r="232" spans="2:63" s="1" customFormat="1" ht="16.5" customHeight="1">
      <c r="B232" s="27"/>
      <c r="C232" s="126" t="s">
        <v>532</v>
      </c>
      <c r="D232" s="126" t="s">
        <v>161</v>
      </c>
      <c r="E232" s="127" t="s">
        <v>533</v>
      </c>
      <c r="F232" s="128" t="s">
        <v>534</v>
      </c>
      <c r="G232" s="129" t="s">
        <v>164</v>
      </c>
      <c r="H232" s="130"/>
      <c r="I232" s="140" t="s">
        <v>1225</v>
      </c>
      <c r="J232" s="131"/>
      <c r="K232" s="132" t="s">
        <v>1</v>
      </c>
      <c r="L232" s="133" t="s">
        <v>43</v>
      </c>
      <c r="N232" s="117" t="e">
        <f>M232*#REF!</f>
        <v>#REF!</v>
      </c>
      <c r="O232" s="117">
        <v>0</v>
      </c>
      <c r="P232" s="117" t="e">
        <f>O232*#REF!</f>
        <v>#REF!</v>
      </c>
      <c r="Q232" s="117">
        <v>0</v>
      </c>
      <c r="R232" s="118" t="e">
        <f>Q232*#REF!</f>
        <v>#REF!</v>
      </c>
      <c r="AP232" s="119" t="s">
        <v>146</v>
      </c>
      <c r="AR232" s="119" t="s">
        <v>161</v>
      </c>
      <c r="AS232" s="119" t="s">
        <v>85</v>
      </c>
      <c r="AW232" s="13" t="s">
        <v>109</v>
      </c>
      <c r="BC232" s="120" t="e">
        <f>IF(L232="základní",#REF!,0)</f>
        <v>#REF!</v>
      </c>
      <c r="BD232" s="120">
        <f>IF(L232="snížená",#REF!,0)</f>
        <v>0</v>
      </c>
      <c r="BE232" s="120">
        <f>IF(L232="zákl. přenesená",#REF!,0)</f>
        <v>0</v>
      </c>
      <c r="BF232" s="120">
        <f>IF(L232="sníž. přenesená",#REF!,0)</f>
        <v>0</v>
      </c>
      <c r="BG232" s="120">
        <f>IF(L232="nulová",#REF!,0)</f>
        <v>0</v>
      </c>
      <c r="BH232" s="13" t="s">
        <v>83</v>
      </c>
      <c r="BI232" s="120" t="e">
        <f>ROUND(H232*#REF!,2)</f>
        <v>#REF!</v>
      </c>
      <c r="BJ232" s="13" t="s">
        <v>114</v>
      </c>
      <c r="BK232" s="119" t="s">
        <v>535</v>
      </c>
    </row>
    <row r="233" spans="2:63" s="1" customFormat="1" ht="16.5" customHeight="1">
      <c r="B233" s="27"/>
      <c r="C233" s="126" t="s">
        <v>536</v>
      </c>
      <c r="D233" s="126" t="s">
        <v>161</v>
      </c>
      <c r="E233" s="127" t="s">
        <v>537</v>
      </c>
      <c r="F233" s="128" t="s">
        <v>538</v>
      </c>
      <c r="G233" s="129" t="s">
        <v>164</v>
      </c>
      <c r="H233" s="130"/>
      <c r="I233" s="140" t="s">
        <v>1225</v>
      </c>
      <c r="J233" s="131"/>
      <c r="K233" s="132" t="s">
        <v>1</v>
      </c>
      <c r="L233" s="133" t="s">
        <v>43</v>
      </c>
      <c r="N233" s="117" t="e">
        <f>M233*#REF!</f>
        <v>#REF!</v>
      </c>
      <c r="O233" s="117">
        <v>0</v>
      </c>
      <c r="P233" s="117" t="e">
        <f>O233*#REF!</f>
        <v>#REF!</v>
      </c>
      <c r="Q233" s="117">
        <v>0</v>
      </c>
      <c r="R233" s="118" t="e">
        <f>Q233*#REF!</f>
        <v>#REF!</v>
      </c>
      <c r="AP233" s="119" t="s">
        <v>146</v>
      </c>
      <c r="AR233" s="119" t="s">
        <v>161</v>
      </c>
      <c r="AS233" s="119" t="s">
        <v>85</v>
      </c>
      <c r="AW233" s="13" t="s">
        <v>109</v>
      </c>
      <c r="BC233" s="120" t="e">
        <f>IF(L233="základní",#REF!,0)</f>
        <v>#REF!</v>
      </c>
      <c r="BD233" s="120">
        <f>IF(L233="snížená",#REF!,0)</f>
        <v>0</v>
      </c>
      <c r="BE233" s="120">
        <f>IF(L233="zákl. přenesená",#REF!,0)</f>
        <v>0</v>
      </c>
      <c r="BF233" s="120">
        <f>IF(L233="sníž. přenesená",#REF!,0)</f>
        <v>0</v>
      </c>
      <c r="BG233" s="120">
        <f>IF(L233="nulová",#REF!,0)</f>
        <v>0</v>
      </c>
      <c r="BH233" s="13" t="s">
        <v>83</v>
      </c>
      <c r="BI233" s="120" t="e">
        <f>ROUND(H233*#REF!,2)</f>
        <v>#REF!</v>
      </c>
      <c r="BJ233" s="13" t="s">
        <v>114</v>
      </c>
      <c r="BK233" s="119" t="s">
        <v>539</v>
      </c>
    </row>
    <row r="234" spans="2:63" s="1" customFormat="1" ht="16.5" customHeight="1">
      <c r="B234" s="27"/>
      <c r="C234" s="126" t="s">
        <v>540</v>
      </c>
      <c r="D234" s="126" t="s">
        <v>161</v>
      </c>
      <c r="E234" s="127" t="s">
        <v>541</v>
      </c>
      <c r="F234" s="128" t="s">
        <v>542</v>
      </c>
      <c r="G234" s="129" t="s">
        <v>164</v>
      </c>
      <c r="H234" s="130"/>
      <c r="I234" s="140" t="s">
        <v>1225</v>
      </c>
      <c r="J234" s="131"/>
      <c r="K234" s="132" t="s">
        <v>1</v>
      </c>
      <c r="L234" s="133" t="s">
        <v>43</v>
      </c>
      <c r="N234" s="117" t="e">
        <f>M234*#REF!</f>
        <v>#REF!</v>
      </c>
      <c r="O234" s="117">
        <v>0</v>
      </c>
      <c r="P234" s="117" t="e">
        <f>O234*#REF!</f>
        <v>#REF!</v>
      </c>
      <c r="Q234" s="117">
        <v>0</v>
      </c>
      <c r="R234" s="118" t="e">
        <f>Q234*#REF!</f>
        <v>#REF!</v>
      </c>
      <c r="AP234" s="119" t="s">
        <v>146</v>
      </c>
      <c r="AR234" s="119" t="s">
        <v>161</v>
      </c>
      <c r="AS234" s="119" t="s">
        <v>85</v>
      </c>
      <c r="AW234" s="13" t="s">
        <v>109</v>
      </c>
      <c r="BC234" s="120" t="e">
        <f>IF(L234="základní",#REF!,0)</f>
        <v>#REF!</v>
      </c>
      <c r="BD234" s="120">
        <f>IF(L234="snížená",#REF!,0)</f>
        <v>0</v>
      </c>
      <c r="BE234" s="120">
        <f>IF(L234="zákl. přenesená",#REF!,0)</f>
        <v>0</v>
      </c>
      <c r="BF234" s="120">
        <f>IF(L234="sníž. přenesená",#REF!,0)</f>
        <v>0</v>
      </c>
      <c r="BG234" s="120">
        <f>IF(L234="nulová",#REF!,0)</f>
        <v>0</v>
      </c>
      <c r="BH234" s="13" t="s">
        <v>83</v>
      </c>
      <c r="BI234" s="120" t="e">
        <f>ROUND(H234*#REF!,2)</f>
        <v>#REF!</v>
      </c>
      <c r="BJ234" s="13" t="s">
        <v>114</v>
      </c>
      <c r="BK234" s="119" t="s">
        <v>543</v>
      </c>
    </row>
    <row r="235" spans="2:63" s="1" customFormat="1" ht="16.5" customHeight="1">
      <c r="B235" s="27"/>
      <c r="C235" s="126" t="s">
        <v>544</v>
      </c>
      <c r="D235" s="126" t="s">
        <v>161</v>
      </c>
      <c r="E235" s="127" t="s">
        <v>545</v>
      </c>
      <c r="F235" s="128" t="s">
        <v>546</v>
      </c>
      <c r="G235" s="129" t="s">
        <v>164</v>
      </c>
      <c r="H235" s="130"/>
      <c r="I235" s="140" t="s">
        <v>1225</v>
      </c>
      <c r="J235" s="131"/>
      <c r="K235" s="132" t="s">
        <v>1</v>
      </c>
      <c r="L235" s="133" t="s">
        <v>43</v>
      </c>
      <c r="N235" s="117" t="e">
        <f>M235*#REF!</f>
        <v>#REF!</v>
      </c>
      <c r="O235" s="117">
        <v>0</v>
      </c>
      <c r="P235" s="117" t="e">
        <f>O235*#REF!</f>
        <v>#REF!</v>
      </c>
      <c r="Q235" s="117">
        <v>0</v>
      </c>
      <c r="R235" s="118" t="e">
        <f>Q235*#REF!</f>
        <v>#REF!</v>
      </c>
      <c r="AP235" s="119" t="s">
        <v>146</v>
      </c>
      <c r="AR235" s="119" t="s">
        <v>161</v>
      </c>
      <c r="AS235" s="119" t="s">
        <v>85</v>
      </c>
      <c r="AW235" s="13" t="s">
        <v>109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13" t="s">
        <v>83</v>
      </c>
      <c r="BI235" s="120" t="e">
        <f>ROUND(H235*#REF!,2)</f>
        <v>#REF!</v>
      </c>
      <c r="BJ235" s="13" t="s">
        <v>114</v>
      </c>
      <c r="BK235" s="119" t="s">
        <v>547</v>
      </c>
    </row>
    <row r="236" spans="2:63" s="1" customFormat="1" ht="16.5" customHeight="1">
      <c r="B236" s="27"/>
      <c r="C236" s="126" t="s">
        <v>548</v>
      </c>
      <c r="D236" s="126" t="s">
        <v>161</v>
      </c>
      <c r="E236" s="127" t="s">
        <v>549</v>
      </c>
      <c r="F236" s="128" t="s">
        <v>550</v>
      </c>
      <c r="G236" s="129" t="s">
        <v>113</v>
      </c>
      <c r="H236" s="130"/>
      <c r="I236" s="140" t="s">
        <v>1225</v>
      </c>
      <c r="J236" s="131"/>
      <c r="K236" s="132" t="s">
        <v>1</v>
      </c>
      <c r="L236" s="133" t="s">
        <v>43</v>
      </c>
      <c r="N236" s="117" t="e">
        <f>M236*#REF!</f>
        <v>#REF!</v>
      </c>
      <c r="O236" s="117">
        <v>0</v>
      </c>
      <c r="P236" s="117" t="e">
        <f>O236*#REF!</f>
        <v>#REF!</v>
      </c>
      <c r="Q236" s="117">
        <v>0</v>
      </c>
      <c r="R236" s="118" t="e">
        <f>Q236*#REF!</f>
        <v>#REF!</v>
      </c>
      <c r="AP236" s="119" t="s">
        <v>146</v>
      </c>
      <c r="AR236" s="119" t="s">
        <v>161</v>
      </c>
      <c r="AS236" s="119" t="s">
        <v>85</v>
      </c>
      <c r="AW236" s="13" t="s">
        <v>109</v>
      </c>
      <c r="BC236" s="120" t="e">
        <f>IF(L236="základní",#REF!,0)</f>
        <v>#REF!</v>
      </c>
      <c r="BD236" s="120">
        <f>IF(L236="snížená",#REF!,0)</f>
        <v>0</v>
      </c>
      <c r="BE236" s="120">
        <f>IF(L236="zákl. přenesená",#REF!,0)</f>
        <v>0</v>
      </c>
      <c r="BF236" s="120">
        <f>IF(L236="sníž. přenesená",#REF!,0)</f>
        <v>0</v>
      </c>
      <c r="BG236" s="120">
        <f>IF(L236="nulová",#REF!,0)</f>
        <v>0</v>
      </c>
      <c r="BH236" s="13" t="s">
        <v>83</v>
      </c>
      <c r="BI236" s="120" t="e">
        <f>ROUND(H236*#REF!,2)</f>
        <v>#REF!</v>
      </c>
      <c r="BJ236" s="13" t="s">
        <v>114</v>
      </c>
      <c r="BK236" s="119" t="s">
        <v>551</v>
      </c>
    </row>
    <row r="237" spans="2:63" s="1" customFormat="1" ht="16.5" customHeight="1">
      <c r="B237" s="27"/>
      <c r="C237" s="126" t="s">
        <v>552</v>
      </c>
      <c r="D237" s="126" t="s">
        <v>161</v>
      </c>
      <c r="E237" s="127" t="s">
        <v>553</v>
      </c>
      <c r="F237" s="128" t="s">
        <v>554</v>
      </c>
      <c r="G237" s="129" t="s">
        <v>113</v>
      </c>
      <c r="H237" s="130"/>
      <c r="I237" s="140" t="s">
        <v>1225</v>
      </c>
      <c r="J237" s="131"/>
      <c r="K237" s="132" t="s">
        <v>1</v>
      </c>
      <c r="L237" s="133" t="s">
        <v>43</v>
      </c>
      <c r="N237" s="117" t="e">
        <f>M237*#REF!</f>
        <v>#REF!</v>
      </c>
      <c r="O237" s="117">
        <v>0</v>
      </c>
      <c r="P237" s="117" t="e">
        <f>O237*#REF!</f>
        <v>#REF!</v>
      </c>
      <c r="Q237" s="117">
        <v>0</v>
      </c>
      <c r="R237" s="118" t="e">
        <f>Q237*#REF!</f>
        <v>#REF!</v>
      </c>
      <c r="AP237" s="119" t="s">
        <v>146</v>
      </c>
      <c r="AR237" s="119" t="s">
        <v>161</v>
      </c>
      <c r="AS237" s="119" t="s">
        <v>85</v>
      </c>
      <c r="AW237" s="13" t="s">
        <v>109</v>
      </c>
      <c r="BC237" s="120" t="e">
        <f>IF(L237="základní",#REF!,0)</f>
        <v>#REF!</v>
      </c>
      <c r="BD237" s="120">
        <f>IF(L237="snížená",#REF!,0)</f>
        <v>0</v>
      </c>
      <c r="BE237" s="120">
        <f>IF(L237="zákl. přenesená",#REF!,0)</f>
        <v>0</v>
      </c>
      <c r="BF237" s="120">
        <f>IF(L237="sníž. přenesená",#REF!,0)</f>
        <v>0</v>
      </c>
      <c r="BG237" s="120">
        <f>IF(L237="nulová",#REF!,0)</f>
        <v>0</v>
      </c>
      <c r="BH237" s="13" t="s">
        <v>83</v>
      </c>
      <c r="BI237" s="120" t="e">
        <f>ROUND(H237*#REF!,2)</f>
        <v>#REF!</v>
      </c>
      <c r="BJ237" s="13" t="s">
        <v>114</v>
      </c>
      <c r="BK237" s="119" t="s">
        <v>555</v>
      </c>
    </row>
    <row r="238" spans="2:63" s="1" customFormat="1" ht="16.5" customHeight="1">
      <c r="B238" s="27"/>
      <c r="C238" s="126" t="s">
        <v>556</v>
      </c>
      <c r="D238" s="126" t="s">
        <v>161</v>
      </c>
      <c r="E238" s="127" t="s">
        <v>557</v>
      </c>
      <c r="F238" s="128" t="s">
        <v>558</v>
      </c>
      <c r="G238" s="129" t="s">
        <v>113</v>
      </c>
      <c r="H238" s="130"/>
      <c r="I238" s="140" t="s">
        <v>1225</v>
      </c>
      <c r="J238" s="131"/>
      <c r="K238" s="132" t="s">
        <v>1</v>
      </c>
      <c r="L238" s="133" t="s">
        <v>43</v>
      </c>
      <c r="N238" s="117" t="e">
        <f>M238*#REF!</f>
        <v>#REF!</v>
      </c>
      <c r="O238" s="117">
        <v>0</v>
      </c>
      <c r="P238" s="117" t="e">
        <f>O238*#REF!</f>
        <v>#REF!</v>
      </c>
      <c r="Q238" s="117">
        <v>0</v>
      </c>
      <c r="R238" s="118" t="e">
        <f>Q238*#REF!</f>
        <v>#REF!</v>
      </c>
      <c r="AP238" s="119" t="s">
        <v>146</v>
      </c>
      <c r="AR238" s="119" t="s">
        <v>161</v>
      </c>
      <c r="AS238" s="119" t="s">
        <v>85</v>
      </c>
      <c r="AW238" s="13" t="s">
        <v>109</v>
      </c>
      <c r="BC238" s="120" t="e">
        <f>IF(L238="základní",#REF!,0)</f>
        <v>#REF!</v>
      </c>
      <c r="BD238" s="120">
        <f>IF(L238="snížená",#REF!,0)</f>
        <v>0</v>
      </c>
      <c r="BE238" s="120">
        <f>IF(L238="zákl. přenesená",#REF!,0)</f>
        <v>0</v>
      </c>
      <c r="BF238" s="120">
        <f>IF(L238="sníž. přenesená",#REF!,0)</f>
        <v>0</v>
      </c>
      <c r="BG238" s="120">
        <f>IF(L238="nulová",#REF!,0)</f>
        <v>0</v>
      </c>
      <c r="BH238" s="13" t="s">
        <v>83</v>
      </c>
      <c r="BI238" s="120" t="e">
        <f>ROUND(H238*#REF!,2)</f>
        <v>#REF!</v>
      </c>
      <c r="BJ238" s="13" t="s">
        <v>114</v>
      </c>
      <c r="BK238" s="119" t="s">
        <v>559</v>
      </c>
    </row>
    <row r="239" spans="2:63" s="1" customFormat="1" ht="16.5" customHeight="1">
      <c r="B239" s="27"/>
      <c r="C239" s="126" t="s">
        <v>560</v>
      </c>
      <c r="D239" s="126" t="s">
        <v>161</v>
      </c>
      <c r="E239" s="127" t="s">
        <v>561</v>
      </c>
      <c r="F239" s="128" t="s">
        <v>562</v>
      </c>
      <c r="G239" s="129" t="s">
        <v>113</v>
      </c>
      <c r="H239" s="130"/>
      <c r="I239" s="140" t="s">
        <v>1225</v>
      </c>
      <c r="J239" s="131"/>
      <c r="K239" s="132" t="s">
        <v>1</v>
      </c>
      <c r="L239" s="133" t="s">
        <v>43</v>
      </c>
      <c r="N239" s="117" t="e">
        <f>M239*#REF!</f>
        <v>#REF!</v>
      </c>
      <c r="O239" s="117">
        <v>0</v>
      </c>
      <c r="P239" s="117" t="e">
        <f>O239*#REF!</f>
        <v>#REF!</v>
      </c>
      <c r="Q239" s="117">
        <v>0</v>
      </c>
      <c r="R239" s="118" t="e">
        <f>Q239*#REF!</f>
        <v>#REF!</v>
      </c>
      <c r="AP239" s="119" t="s">
        <v>146</v>
      </c>
      <c r="AR239" s="119" t="s">
        <v>161</v>
      </c>
      <c r="AS239" s="119" t="s">
        <v>85</v>
      </c>
      <c r="AW239" s="13" t="s">
        <v>109</v>
      </c>
      <c r="BC239" s="120" t="e">
        <f>IF(L239="základní",#REF!,0)</f>
        <v>#REF!</v>
      </c>
      <c r="BD239" s="120">
        <f>IF(L239="snížená",#REF!,0)</f>
        <v>0</v>
      </c>
      <c r="BE239" s="120">
        <f>IF(L239="zákl. přenesená",#REF!,0)</f>
        <v>0</v>
      </c>
      <c r="BF239" s="120">
        <f>IF(L239="sníž. přenesená",#REF!,0)</f>
        <v>0</v>
      </c>
      <c r="BG239" s="120">
        <f>IF(L239="nulová",#REF!,0)</f>
        <v>0</v>
      </c>
      <c r="BH239" s="13" t="s">
        <v>83</v>
      </c>
      <c r="BI239" s="120" t="e">
        <f>ROUND(H239*#REF!,2)</f>
        <v>#REF!</v>
      </c>
      <c r="BJ239" s="13" t="s">
        <v>114</v>
      </c>
      <c r="BK239" s="119" t="s">
        <v>563</v>
      </c>
    </row>
    <row r="240" spans="2:63" s="1" customFormat="1" ht="16.5" customHeight="1">
      <c r="B240" s="27"/>
      <c r="C240" s="126" t="s">
        <v>564</v>
      </c>
      <c r="D240" s="126" t="s">
        <v>161</v>
      </c>
      <c r="E240" s="127" t="s">
        <v>565</v>
      </c>
      <c r="F240" s="128" t="s">
        <v>566</v>
      </c>
      <c r="G240" s="129" t="s">
        <v>113</v>
      </c>
      <c r="H240" s="130"/>
      <c r="I240" s="140" t="s">
        <v>1225</v>
      </c>
      <c r="J240" s="131"/>
      <c r="K240" s="132" t="s">
        <v>1</v>
      </c>
      <c r="L240" s="133" t="s">
        <v>43</v>
      </c>
      <c r="N240" s="117" t="e">
        <f>M240*#REF!</f>
        <v>#REF!</v>
      </c>
      <c r="O240" s="117">
        <v>0</v>
      </c>
      <c r="P240" s="117" t="e">
        <f>O240*#REF!</f>
        <v>#REF!</v>
      </c>
      <c r="Q240" s="117">
        <v>0</v>
      </c>
      <c r="R240" s="118" t="e">
        <f>Q240*#REF!</f>
        <v>#REF!</v>
      </c>
      <c r="AP240" s="119" t="s">
        <v>146</v>
      </c>
      <c r="AR240" s="119" t="s">
        <v>161</v>
      </c>
      <c r="AS240" s="119" t="s">
        <v>85</v>
      </c>
      <c r="AW240" s="13" t="s">
        <v>109</v>
      </c>
      <c r="BC240" s="120" t="e">
        <f>IF(L240="základní",#REF!,0)</f>
        <v>#REF!</v>
      </c>
      <c r="BD240" s="120">
        <f>IF(L240="snížená",#REF!,0)</f>
        <v>0</v>
      </c>
      <c r="BE240" s="120">
        <f>IF(L240="zákl. přenesená",#REF!,0)</f>
        <v>0</v>
      </c>
      <c r="BF240" s="120">
        <f>IF(L240="sníž. přenesená",#REF!,0)</f>
        <v>0</v>
      </c>
      <c r="BG240" s="120">
        <f>IF(L240="nulová",#REF!,0)</f>
        <v>0</v>
      </c>
      <c r="BH240" s="13" t="s">
        <v>83</v>
      </c>
      <c r="BI240" s="120" t="e">
        <f>ROUND(H240*#REF!,2)</f>
        <v>#REF!</v>
      </c>
      <c r="BJ240" s="13" t="s">
        <v>114</v>
      </c>
      <c r="BK240" s="119" t="s">
        <v>567</v>
      </c>
    </row>
    <row r="241" spans="2:63" s="1" customFormat="1" ht="16.5" customHeight="1">
      <c r="B241" s="27"/>
      <c r="C241" s="126" t="s">
        <v>568</v>
      </c>
      <c r="D241" s="126" t="s">
        <v>161</v>
      </c>
      <c r="E241" s="127" t="s">
        <v>569</v>
      </c>
      <c r="F241" s="128" t="s">
        <v>570</v>
      </c>
      <c r="G241" s="129" t="s">
        <v>113</v>
      </c>
      <c r="H241" s="130"/>
      <c r="I241" s="140" t="s">
        <v>1225</v>
      </c>
      <c r="J241" s="131"/>
      <c r="K241" s="132" t="s">
        <v>1</v>
      </c>
      <c r="L241" s="133" t="s">
        <v>43</v>
      </c>
      <c r="N241" s="117" t="e">
        <f>M241*#REF!</f>
        <v>#REF!</v>
      </c>
      <c r="O241" s="117">
        <v>0</v>
      </c>
      <c r="P241" s="117" t="e">
        <f>O241*#REF!</f>
        <v>#REF!</v>
      </c>
      <c r="Q241" s="117">
        <v>0</v>
      </c>
      <c r="R241" s="118" t="e">
        <f>Q241*#REF!</f>
        <v>#REF!</v>
      </c>
      <c r="AP241" s="119" t="s">
        <v>146</v>
      </c>
      <c r="AR241" s="119" t="s">
        <v>161</v>
      </c>
      <c r="AS241" s="119" t="s">
        <v>85</v>
      </c>
      <c r="AW241" s="13" t="s">
        <v>109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13" t="s">
        <v>83</v>
      </c>
      <c r="BI241" s="120" t="e">
        <f>ROUND(H241*#REF!,2)</f>
        <v>#REF!</v>
      </c>
      <c r="BJ241" s="13" t="s">
        <v>114</v>
      </c>
      <c r="BK241" s="119" t="s">
        <v>571</v>
      </c>
    </row>
    <row r="242" spans="2:63" s="1" customFormat="1" ht="16.5" customHeight="1">
      <c r="B242" s="27"/>
      <c r="C242" s="126" t="s">
        <v>572</v>
      </c>
      <c r="D242" s="126" t="s">
        <v>161</v>
      </c>
      <c r="E242" s="127" t="s">
        <v>573</v>
      </c>
      <c r="F242" s="128" t="s">
        <v>574</v>
      </c>
      <c r="G242" s="129" t="s">
        <v>113</v>
      </c>
      <c r="H242" s="130"/>
      <c r="I242" s="140" t="s">
        <v>1225</v>
      </c>
      <c r="J242" s="131"/>
      <c r="K242" s="132" t="s">
        <v>1</v>
      </c>
      <c r="L242" s="133" t="s">
        <v>43</v>
      </c>
      <c r="N242" s="117" t="e">
        <f>M242*#REF!</f>
        <v>#REF!</v>
      </c>
      <c r="O242" s="117">
        <v>0</v>
      </c>
      <c r="P242" s="117" t="e">
        <f>O242*#REF!</f>
        <v>#REF!</v>
      </c>
      <c r="Q242" s="117">
        <v>0</v>
      </c>
      <c r="R242" s="118" t="e">
        <f>Q242*#REF!</f>
        <v>#REF!</v>
      </c>
      <c r="AP242" s="119" t="s">
        <v>146</v>
      </c>
      <c r="AR242" s="119" t="s">
        <v>161</v>
      </c>
      <c r="AS242" s="119" t="s">
        <v>85</v>
      </c>
      <c r="AW242" s="13" t="s">
        <v>109</v>
      </c>
      <c r="BC242" s="120" t="e">
        <f>IF(L242="základní",#REF!,0)</f>
        <v>#REF!</v>
      </c>
      <c r="BD242" s="120">
        <f>IF(L242="snížená",#REF!,0)</f>
        <v>0</v>
      </c>
      <c r="BE242" s="120">
        <f>IF(L242="zákl. přenesená",#REF!,0)</f>
        <v>0</v>
      </c>
      <c r="BF242" s="120">
        <f>IF(L242="sníž. přenesená",#REF!,0)</f>
        <v>0</v>
      </c>
      <c r="BG242" s="120">
        <f>IF(L242="nulová",#REF!,0)</f>
        <v>0</v>
      </c>
      <c r="BH242" s="13" t="s">
        <v>83</v>
      </c>
      <c r="BI242" s="120" t="e">
        <f>ROUND(H242*#REF!,2)</f>
        <v>#REF!</v>
      </c>
      <c r="BJ242" s="13" t="s">
        <v>114</v>
      </c>
      <c r="BK242" s="119" t="s">
        <v>575</v>
      </c>
    </row>
    <row r="243" spans="2:63" s="1" customFormat="1" ht="16.5" customHeight="1">
      <c r="B243" s="27"/>
      <c r="C243" s="126" t="s">
        <v>576</v>
      </c>
      <c r="D243" s="126" t="s">
        <v>161</v>
      </c>
      <c r="E243" s="127" t="s">
        <v>577</v>
      </c>
      <c r="F243" s="128" t="s">
        <v>578</v>
      </c>
      <c r="G243" s="129" t="s">
        <v>113</v>
      </c>
      <c r="H243" s="130"/>
      <c r="I243" s="140" t="s">
        <v>1225</v>
      </c>
      <c r="J243" s="131"/>
      <c r="K243" s="132" t="s">
        <v>1</v>
      </c>
      <c r="L243" s="133" t="s">
        <v>43</v>
      </c>
      <c r="N243" s="117" t="e">
        <f>M243*#REF!</f>
        <v>#REF!</v>
      </c>
      <c r="O243" s="117">
        <v>0</v>
      </c>
      <c r="P243" s="117" t="e">
        <f>O243*#REF!</f>
        <v>#REF!</v>
      </c>
      <c r="Q243" s="117">
        <v>0</v>
      </c>
      <c r="R243" s="118" t="e">
        <f>Q243*#REF!</f>
        <v>#REF!</v>
      </c>
      <c r="AP243" s="119" t="s">
        <v>146</v>
      </c>
      <c r="AR243" s="119" t="s">
        <v>161</v>
      </c>
      <c r="AS243" s="119" t="s">
        <v>85</v>
      </c>
      <c r="AW243" s="13" t="s">
        <v>109</v>
      </c>
      <c r="BC243" s="120" t="e">
        <f>IF(L243="základní",#REF!,0)</f>
        <v>#REF!</v>
      </c>
      <c r="BD243" s="120">
        <f>IF(L243="snížená",#REF!,0)</f>
        <v>0</v>
      </c>
      <c r="BE243" s="120">
        <f>IF(L243="zákl. přenesená",#REF!,0)</f>
        <v>0</v>
      </c>
      <c r="BF243" s="120">
        <f>IF(L243="sníž. přenesená",#REF!,0)</f>
        <v>0</v>
      </c>
      <c r="BG243" s="120">
        <f>IF(L243="nulová",#REF!,0)</f>
        <v>0</v>
      </c>
      <c r="BH243" s="13" t="s">
        <v>83</v>
      </c>
      <c r="BI243" s="120" t="e">
        <f>ROUND(H243*#REF!,2)</f>
        <v>#REF!</v>
      </c>
      <c r="BJ243" s="13" t="s">
        <v>114</v>
      </c>
      <c r="BK243" s="119" t="s">
        <v>579</v>
      </c>
    </row>
    <row r="244" spans="2:63" s="1" customFormat="1" ht="16.5" customHeight="1">
      <c r="B244" s="27"/>
      <c r="C244" s="126" t="s">
        <v>580</v>
      </c>
      <c r="D244" s="126" t="s">
        <v>161</v>
      </c>
      <c r="E244" s="127" t="s">
        <v>581</v>
      </c>
      <c r="F244" s="128" t="s">
        <v>582</v>
      </c>
      <c r="G244" s="129" t="s">
        <v>113</v>
      </c>
      <c r="H244" s="130"/>
      <c r="I244" s="140" t="s">
        <v>1225</v>
      </c>
      <c r="J244" s="131"/>
      <c r="K244" s="132" t="s">
        <v>1</v>
      </c>
      <c r="L244" s="133" t="s">
        <v>43</v>
      </c>
      <c r="N244" s="117" t="e">
        <f>M244*#REF!</f>
        <v>#REF!</v>
      </c>
      <c r="O244" s="117">
        <v>0</v>
      </c>
      <c r="P244" s="117" t="e">
        <f>O244*#REF!</f>
        <v>#REF!</v>
      </c>
      <c r="Q244" s="117">
        <v>0</v>
      </c>
      <c r="R244" s="118" t="e">
        <f>Q244*#REF!</f>
        <v>#REF!</v>
      </c>
      <c r="AP244" s="119" t="s">
        <v>146</v>
      </c>
      <c r="AR244" s="119" t="s">
        <v>161</v>
      </c>
      <c r="AS244" s="119" t="s">
        <v>85</v>
      </c>
      <c r="AW244" s="13" t="s">
        <v>109</v>
      </c>
      <c r="BC244" s="120" t="e">
        <f>IF(L244="základní",#REF!,0)</f>
        <v>#REF!</v>
      </c>
      <c r="BD244" s="120">
        <f>IF(L244="snížená",#REF!,0)</f>
        <v>0</v>
      </c>
      <c r="BE244" s="120">
        <f>IF(L244="zákl. přenesená",#REF!,0)</f>
        <v>0</v>
      </c>
      <c r="BF244" s="120">
        <f>IF(L244="sníž. přenesená",#REF!,0)</f>
        <v>0</v>
      </c>
      <c r="BG244" s="120">
        <f>IF(L244="nulová",#REF!,0)</f>
        <v>0</v>
      </c>
      <c r="BH244" s="13" t="s">
        <v>83</v>
      </c>
      <c r="BI244" s="120" t="e">
        <f>ROUND(H244*#REF!,2)</f>
        <v>#REF!</v>
      </c>
      <c r="BJ244" s="13" t="s">
        <v>114</v>
      </c>
      <c r="BK244" s="119" t="s">
        <v>583</v>
      </c>
    </row>
    <row r="245" spans="2:63" s="1" customFormat="1" ht="16.5" customHeight="1">
      <c r="B245" s="27"/>
      <c r="C245" s="126" t="s">
        <v>584</v>
      </c>
      <c r="D245" s="126" t="s">
        <v>161</v>
      </c>
      <c r="E245" s="127" t="s">
        <v>585</v>
      </c>
      <c r="F245" s="128" t="s">
        <v>586</v>
      </c>
      <c r="G245" s="129" t="s">
        <v>113</v>
      </c>
      <c r="H245" s="130"/>
      <c r="I245" s="140" t="s">
        <v>1225</v>
      </c>
      <c r="J245" s="131"/>
      <c r="K245" s="132" t="s">
        <v>1</v>
      </c>
      <c r="L245" s="133" t="s">
        <v>43</v>
      </c>
      <c r="N245" s="117" t="e">
        <f>M245*#REF!</f>
        <v>#REF!</v>
      </c>
      <c r="O245" s="117">
        <v>0</v>
      </c>
      <c r="P245" s="117" t="e">
        <f>O245*#REF!</f>
        <v>#REF!</v>
      </c>
      <c r="Q245" s="117">
        <v>0</v>
      </c>
      <c r="R245" s="118" t="e">
        <f>Q245*#REF!</f>
        <v>#REF!</v>
      </c>
      <c r="AP245" s="119" t="s">
        <v>146</v>
      </c>
      <c r="AR245" s="119" t="s">
        <v>161</v>
      </c>
      <c r="AS245" s="119" t="s">
        <v>85</v>
      </c>
      <c r="AW245" s="13" t="s">
        <v>109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13" t="s">
        <v>83</v>
      </c>
      <c r="BI245" s="120" t="e">
        <f>ROUND(H245*#REF!,2)</f>
        <v>#REF!</v>
      </c>
      <c r="BJ245" s="13" t="s">
        <v>114</v>
      </c>
      <c r="BK245" s="119" t="s">
        <v>587</v>
      </c>
    </row>
    <row r="246" spans="2:63" s="1" customFormat="1" ht="24.2" customHeight="1">
      <c r="B246" s="27"/>
      <c r="C246" s="126" t="s">
        <v>588</v>
      </c>
      <c r="D246" s="126" t="s">
        <v>161</v>
      </c>
      <c r="E246" s="127" t="s">
        <v>589</v>
      </c>
      <c r="F246" s="128" t="s">
        <v>590</v>
      </c>
      <c r="G246" s="129" t="s">
        <v>113</v>
      </c>
      <c r="H246" s="130"/>
      <c r="I246" s="140" t="s">
        <v>1225</v>
      </c>
      <c r="J246" s="131"/>
      <c r="K246" s="132" t="s">
        <v>1</v>
      </c>
      <c r="L246" s="133" t="s">
        <v>43</v>
      </c>
      <c r="N246" s="117" t="e">
        <f>M246*#REF!</f>
        <v>#REF!</v>
      </c>
      <c r="O246" s="117">
        <v>0</v>
      </c>
      <c r="P246" s="117" t="e">
        <f>O246*#REF!</f>
        <v>#REF!</v>
      </c>
      <c r="Q246" s="117">
        <v>0</v>
      </c>
      <c r="R246" s="118" t="e">
        <f>Q246*#REF!</f>
        <v>#REF!</v>
      </c>
      <c r="AP246" s="119" t="s">
        <v>146</v>
      </c>
      <c r="AR246" s="119" t="s">
        <v>161</v>
      </c>
      <c r="AS246" s="119" t="s">
        <v>85</v>
      </c>
      <c r="AW246" s="13" t="s">
        <v>109</v>
      </c>
      <c r="BC246" s="120" t="e">
        <f>IF(L246="základní",#REF!,0)</f>
        <v>#REF!</v>
      </c>
      <c r="BD246" s="120">
        <f>IF(L246="snížená",#REF!,0)</f>
        <v>0</v>
      </c>
      <c r="BE246" s="120">
        <f>IF(L246="zákl. přenesená",#REF!,0)</f>
        <v>0</v>
      </c>
      <c r="BF246" s="120">
        <f>IF(L246="sníž. přenesená",#REF!,0)</f>
        <v>0</v>
      </c>
      <c r="BG246" s="120">
        <f>IF(L246="nulová",#REF!,0)</f>
        <v>0</v>
      </c>
      <c r="BH246" s="13" t="s">
        <v>83</v>
      </c>
      <c r="BI246" s="120" t="e">
        <f>ROUND(H246*#REF!,2)</f>
        <v>#REF!</v>
      </c>
      <c r="BJ246" s="13" t="s">
        <v>114</v>
      </c>
      <c r="BK246" s="119" t="s">
        <v>591</v>
      </c>
    </row>
    <row r="247" spans="2:63" s="1" customFormat="1" ht="16.5" customHeight="1">
      <c r="B247" s="27"/>
      <c r="C247" s="126" t="s">
        <v>592</v>
      </c>
      <c r="D247" s="126" t="s">
        <v>161</v>
      </c>
      <c r="E247" s="127" t="s">
        <v>593</v>
      </c>
      <c r="F247" s="128" t="s">
        <v>594</v>
      </c>
      <c r="G247" s="129" t="s">
        <v>352</v>
      </c>
      <c r="H247" s="130"/>
      <c r="I247" s="140" t="s">
        <v>1225</v>
      </c>
      <c r="J247" s="131"/>
      <c r="K247" s="132" t="s">
        <v>1</v>
      </c>
      <c r="L247" s="133" t="s">
        <v>43</v>
      </c>
      <c r="N247" s="117" t="e">
        <f>M247*#REF!</f>
        <v>#REF!</v>
      </c>
      <c r="O247" s="117">
        <v>0</v>
      </c>
      <c r="P247" s="117" t="e">
        <f>O247*#REF!</f>
        <v>#REF!</v>
      </c>
      <c r="Q247" s="117">
        <v>0</v>
      </c>
      <c r="R247" s="118" t="e">
        <f>Q247*#REF!</f>
        <v>#REF!</v>
      </c>
      <c r="AP247" s="119" t="s">
        <v>146</v>
      </c>
      <c r="AR247" s="119" t="s">
        <v>161</v>
      </c>
      <c r="AS247" s="119" t="s">
        <v>85</v>
      </c>
      <c r="AW247" s="13" t="s">
        <v>109</v>
      </c>
      <c r="BC247" s="120" t="e">
        <f>IF(L247="základní",#REF!,0)</f>
        <v>#REF!</v>
      </c>
      <c r="BD247" s="120">
        <f>IF(L247="snížená",#REF!,0)</f>
        <v>0</v>
      </c>
      <c r="BE247" s="120">
        <f>IF(L247="zákl. přenesená",#REF!,0)</f>
        <v>0</v>
      </c>
      <c r="BF247" s="120">
        <f>IF(L247="sníž. přenesená",#REF!,0)</f>
        <v>0</v>
      </c>
      <c r="BG247" s="120">
        <f>IF(L247="nulová",#REF!,0)</f>
        <v>0</v>
      </c>
      <c r="BH247" s="13" t="s">
        <v>83</v>
      </c>
      <c r="BI247" s="120" t="e">
        <f>ROUND(H247*#REF!,2)</f>
        <v>#REF!</v>
      </c>
      <c r="BJ247" s="13" t="s">
        <v>114</v>
      </c>
      <c r="BK247" s="119" t="s">
        <v>595</v>
      </c>
    </row>
    <row r="248" spans="2:63" s="1" customFormat="1" ht="16.5" customHeight="1">
      <c r="B248" s="27"/>
      <c r="C248" s="126" t="s">
        <v>596</v>
      </c>
      <c r="D248" s="126" t="s">
        <v>161</v>
      </c>
      <c r="E248" s="127" t="s">
        <v>597</v>
      </c>
      <c r="F248" s="128" t="s">
        <v>598</v>
      </c>
      <c r="G248" s="129" t="s">
        <v>113</v>
      </c>
      <c r="H248" s="130"/>
      <c r="I248" s="140" t="s">
        <v>1225</v>
      </c>
      <c r="J248" s="131"/>
      <c r="K248" s="132" t="s">
        <v>1</v>
      </c>
      <c r="L248" s="133" t="s">
        <v>43</v>
      </c>
      <c r="N248" s="117" t="e">
        <f>M248*#REF!</f>
        <v>#REF!</v>
      </c>
      <c r="O248" s="117">
        <v>0</v>
      </c>
      <c r="P248" s="117" t="e">
        <f>O248*#REF!</f>
        <v>#REF!</v>
      </c>
      <c r="Q248" s="117">
        <v>0</v>
      </c>
      <c r="R248" s="118" t="e">
        <f>Q248*#REF!</f>
        <v>#REF!</v>
      </c>
      <c r="AP248" s="119" t="s">
        <v>146</v>
      </c>
      <c r="AR248" s="119" t="s">
        <v>161</v>
      </c>
      <c r="AS248" s="119" t="s">
        <v>85</v>
      </c>
      <c r="AW248" s="13" t="s">
        <v>109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13" t="s">
        <v>83</v>
      </c>
      <c r="BI248" s="120" t="e">
        <f>ROUND(H248*#REF!,2)</f>
        <v>#REF!</v>
      </c>
      <c r="BJ248" s="13" t="s">
        <v>114</v>
      </c>
      <c r="BK248" s="119" t="s">
        <v>599</v>
      </c>
    </row>
    <row r="249" spans="2:63" s="1" customFormat="1" ht="16.5" customHeight="1">
      <c r="B249" s="27"/>
      <c r="C249" s="126" t="s">
        <v>600</v>
      </c>
      <c r="D249" s="126" t="s">
        <v>161</v>
      </c>
      <c r="E249" s="127" t="s">
        <v>601</v>
      </c>
      <c r="F249" s="128" t="s">
        <v>602</v>
      </c>
      <c r="G249" s="129" t="s">
        <v>113</v>
      </c>
      <c r="H249" s="130"/>
      <c r="I249" s="140" t="s">
        <v>1225</v>
      </c>
      <c r="J249" s="131"/>
      <c r="K249" s="132" t="s">
        <v>1</v>
      </c>
      <c r="L249" s="133" t="s">
        <v>43</v>
      </c>
      <c r="N249" s="117" t="e">
        <f>M249*#REF!</f>
        <v>#REF!</v>
      </c>
      <c r="O249" s="117">
        <v>0</v>
      </c>
      <c r="P249" s="117" t="e">
        <f>O249*#REF!</f>
        <v>#REF!</v>
      </c>
      <c r="Q249" s="117">
        <v>0</v>
      </c>
      <c r="R249" s="118" t="e">
        <f>Q249*#REF!</f>
        <v>#REF!</v>
      </c>
      <c r="AP249" s="119" t="s">
        <v>146</v>
      </c>
      <c r="AR249" s="119" t="s">
        <v>161</v>
      </c>
      <c r="AS249" s="119" t="s">
        <v>85</v>
      </c>
      <c r="AW249" s="13" t="s">
        <v>109</v>
      </c>
      <c r="BC249" s="120" t="e">
        <f>IF(L249="základní",#REF!,0)</f>
        <v>#REF!</v>
      </c>
      <c r="BD249" s="120">
        <f>IF(L249="snížená",#REF!,0)</f>
        <v>0</v>
      </c>
      <c r="BE249" s="120">
        <f>IF(L249="zákl. přenesená",#REF!,0)</f>
        <v>0</v>
      </c>
      <c r="BF249" s="120">
        <f>IF(L249="sníž. přenesená",#REF!,0)</f>
        <v>0</v>
      </c>
      <c r="BG249" s="120">
        <f>IF(L249="nulová",#REF!,0)</f>
        <v>0</v>
      </c>
      <c r="BH249" s="13" t="s">
        <v>83</v>
      </c>
      <c r="BI249" s="120" t="e">
        <f>ROUND(H249*#REF!,2)</f>
        <v>#REF!</v>
      </c>
      <c r="BJ249" s="13" t="s">
        <v>114</v>
      </c>
      <c r="BK249" s="119" t="s">
        <v>603</v>
      </c>
    </row>
    <row r="250" spans="2:63" s="1" customFormat="1" ht="16.5" customHeight="1">
      <c r="B250" s="27"/>
      <c r="C250" s="126" t="s">
        <v>604</v>
      </c>
      <c r="D250" s="126" t="s">
        <v>161</v>
      </c>
      <c r="E250" s="127" t="s">
        <v>605</v>
      </c>
      <c r="F250" s="128" t="s">
        <v>606</v>
      </c>
      <c r="G250" s="129" t="s">
        <v>352</v>
      </c>
      <c r="H250" s="130"/>
      <c r="I250" s="140" t="s">
        <v>1225</v>
      </c>
      <c r="J250" s="131"/>
      <c r="K250" s="132" t="s">
        <v>1</v>
      </c>
      <c r="L250" s="133" t="s">
        <v>43</v>
      </c>
      <c r="N250" s="117" t="e">
        <f>M250*#REF!</f>
        <v>#REF!</v>
      </c>
      <c r="O250" s="117">
        <v>0</v>
      </c>
      <c r="P250" s="117" t="e">
        <f>O250*#REF!</f>
        <v>#REF!</v>
      </c>
      <c r="Q250" s="117">
        <v>0</v>
      </c>
      <c r="R250" s="118" t="e">
        <f>Q250*#REF!</f>
        <v>#REF!</v>
      </c>
      <c r="AP250" s="119" t="s">
        <v>146</v>
      </c>
      <c r="AR250" s="119" t="s">
        <v>161</v>
      </c>
      <c r="AS250" s="119" t="s">
        <v>85</v>
      </c>
      <c r="AW250" s="13" t="s">
        <v>109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13" t="s">
        <v>83</v>
      </c>
      <c r="BI250" s="120" t="e">
        <f>ROUND(H250*#REF!,2)</f>
        <v>#REF!</v>
      </c>
      <c r="BJ250" s="13" t="s">
        <v>114</v>
      </c>
      <c r="BK250" s="119" t="s">
        <v>607</v>
      </c>
    </row>
    <row r="251" spans="2:63" s="1" customFormat="1" ht="16.5" customHeight="1">
      <c r="B251" s="27"/>
      <c r="C251" s="126" t="s">
        <v>608</v>
      </c>
      <c r="D251" s="126" t="s">
        <v>161</v>
      </c>
      <c r="E251" s="127" t="s">
        <v>609</v>
      </c>
      <c r="F251" s="128" t="s">
        <v>610</v>
      </c>
      <c r="G251" s="129" t="s">
        <v>113</v>
      </c>
      <c r="H251" s="130"/>
      <c r="I251" s="140" t="s">
        <v>1225</v>
      </c>
      <c r="J251" s="131"/>
      <c r="K251" s="132" t="s">
        <v>1</v>
      </c>
      <c r="L251" s="133" t="s">
        <v>43</v>
      </c>
      <c r="N251" s="117" t="e">
        <f>M251*#REF!</f>
        <v>#REF!</v>
      </c>
      <c r="O251" s="117">
        <v>0</v>
      </c>
      <c r="P251" s="117" t="e">
        <f>O251*#REF!</f>
        <v>#REF!</v>
      </c>
      <c r="Q251" s="117">
        <v>0</v>
      </c>
      <c r="R251" s="118" t="e">
        <f>Q251*#REF!</f>
        <v>#REF!</v>
      </c>
      <c r="AP251" s="119" t="s">
        <v>146</v>
      </c>
      <c r="AR251" s="119" t="s">
        <v>161</v>
      </c>
      <c r="AS251" s="119" t="s">
        <v>85</v>
      </c>
      <c r="AW251" s="13" t="s">
        <v>109</v>
      </c>
      <c r="BC251" s="120" t="e">
        <f>IF(L251="základní",#REF!,0)</f>
        <v>#REF!</v>
      </c>
      <c r="BD251" s="120">
        <f>IF(L251="snížená",#REF!,0)</f>
        <v>0</v>
      </c>
      <c r="BE251" s="120">
        <f>IF(L251="zákl. přenesená",#REF!,0)</f>
        <v>0</v>
      </c>
      <c r="BF251" s="120">
        <f>IF(L251="sníž. přenesená",#REF!,0)</f>
        <v>0</v>
      </c>
      <c r="BG251" s="120">
        <f>IF(L251="nulová",#REF!,0)</f>
        <v>0</v>
      </c>
      <c r="BH251" s="13" t="s">
        <v>83</v>
      </c>
      <c r="BI251" s="120" t="e">
        <f>ROUND(H251*#REF!,2)</f>
        <v>#REF!</v>
      </c>
      <c r="BJ251" s="13" t="s">
        <v>114</v>
      </c>
      <c r="BK251" s="119" t="s">
        <v>611</v>
      </c>
    </row>
    <row r="252" spans="2:63" s="1" customFormat="1" ht="16.5" customHeight="1">
      <c r="B252" s="27"/>
      <c r="C252" s="126" t="s">
        <v>612</v>
      </c>
      <c r="D252" s="126" t="s">
        <v>161</v>
      </c>
      <c r="E252" s="127" t="s">
        <v>613</v>
      </c>
      <c r="F252" s="128" t="s">
        <v>614</v>
      </c>
      <c r="G252" s="129" t="s">
        <v>113</v>
      </c>
      <c r="H252" s="130"/>
      <c r="I252" s="140" t="s">
        <v>1225</v>
      </c>
      <c r="J252" s="131"/>
      <c r="K252" s="132" t="s">
        <v>1</v>
      </c>
      <c r="L252" s="133" t="s">
        <v>43</v>
      </c>
      <c r="N252" s="117" t="e">
        <f>M252*#REF!</f>
        <v>#REF!</v>
      </c>
      <c r="O252" s="117">
        <v>0</v>
      </c>
      <c r="P252" s="117" t="e">
        <f>O252*#REF!</f>
        <v>#REF!</v>
      </c>
      <c r="Q252" s="117">
        <v>0</v>
      </c>
      <c r="R252" s="118" t="e">
        <f>Q252*#REF!</f>
        <v>#REF!</v>
      </c>
      <c r="AP252" s="119" t="s">
        <v>146</v>
      </c>
      <c r="AR252" s="119" t="s">
        <v>161</v>
      </c>
      <c r="AS252" s="119" t="s">
        <v>85</v>
      </c>
      <c r="AW252" s="13" t="s">
        <v>109</v>
      </c>
      <c r="BC252" s="120" t="e">
        <f>IF(L252="základní",#REF!,0)</f>
        <v>#REF!</v>
      </c>
      <c r="BD252" s="120">
        <f>IF(L252="snížená",#REF!,0)</f>
        <v>0</v>
      </c>
      <c r="BE252" s="120">
        <f>IF(L252="zákl. přenesená",#REF!,0)</f>
        <v>0</v>
      </c>
      <c r="BF252" s="120">
        <f>IF(L252="sníž. přenesená",#REF!,0)</f>
        <v>0</v>
      </c>
      <c r="BG252" s="120">
        <f>IF(L252="nulová",#REF!,0)</f>
        <v>0</v>
      </c>
      <c r="BH252" s="13" t="s">
        <v>83</v>
      </c>
      <c r="BI252" s="120" t="e">
        <f>ROUND(H252*#REF!,2)</f>
        <v>#REF!</v>
      </c>
      <c r="BJ252" s="13" t="s">
        <v>114</v>
      </c>
      <c r="BK252" s="119" t="s">
        <v>615</v>
      </c>
    </row>
    <row r="253" spans="2:63" s="1" customFormat="1" ht="16.5" customHeight="1">
      <c r="B253" s="27"/>
      <c r="C253" s="126" t="s">
        <v>616</v>
      </c>
      <c r="D253" s="126" t="s">
        <v>161</v>
      </c>
      <c r="E253" s="127" t="s">
        <v>617</v>
      </c>
      <c r="F253" s="128" t="s">
        <v>618</v>
      </c>
      <c r="G253" s="129" t="s">
        <v>409</v>
      </c>
      <c r="H253" s="130"/>
      <c r="I253" s="140" t="s">
        <v>1225</v>
      </c>
      <c r="J253" s="131"/>
      <c r="K253" s="132" t="s">
        <v>1</v>
      </c>
      <c r="L253" s="133" t="s">
        <v>43</v>
      </c>
      <c r="N253" s="117" t="e">
        <f>M253*#REF!</f>
        <v>#REF!</v>
      </c>
      <c r="O253" s="117">
        <v>0</v>
      </c>
      <c r="P253" s="117" t="e">
        <f>O253*#REF!</f>
        <v>#REF!</v>
      </c>
      <c r="Q253" s="117">
        <v>0</v>
      </c>
      <c r="R253" s="118" t="e">
        <f>Q253*#REF!</f>
        <v>#REF!</v>
      </c>
      <c r="AP253" s="119" t="s">
        <v>146</v>
      </c>
      <c r="AR253" s="119" t="s">
        <v>161</v>
      </c>
      <c r="AS253" s="119" t="s">
        <v>85</v>
      </c>
      <c r="AW253" s="13" t="s">
        <v>109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13" t="s">
        <v>83</v>
      </c>
      <c r="BI253" s="120" t="e">
        <f>ROUND(H253*#REF!,2)</f>
        <v>#REF!</v>
      </c>
      <c r="BJ253" s="13" t="s">
        <v>114</v>
      </c>
      <c r="BK253" s="119" t="s">
        <v>619</v>
      </c>
    </row>
    <row r="254" spans="2:63" s="1" customFormat="1" ht="24.2" customHeight="1">
      <c r="B254" s="27"/>
      <c r="C254" s="126" t="s">
        <v>620</v>
      </c>
      <c r="D254" s="126" t="s">
        <v>161</v>
      </c>
      <c r="E254" s="127" t="s">
        <v>621</v>
      </c>
      <c r="F254" s="128" t="s">
        <v>622</v>
      </c>
      <c r="G254" s="129" t="s">
        <v>113</v>
      </c>
      <c r="H254" s="130"/>
      <c r="I254" s="140" t="s">
        <v>1225</v>
      </c>
      <c r="J254" s="131"/>
      <c r="K254" s="132" t="s">
        <v>1</v>
      </c>
      <c r="L254" s="133" t="s">
        <v>43</v>
      </c>
      <c r="N254" s="117" t="e">
        <f>M254*#REF!</f>
        <v>#REF!</v>
      </c>
      <c r="O254" s="117">
        <v>0</v>
      </c>
      <c r="P254" s="117" t="e">
        <f>O254*#REF!</f>
        <v>#REF!</v>
      </c>
      <c r="Q254" s="117">
        <v>0</v>
      </c>
      <c r="R254" s="118" t="e">
        <f>Q254*#REF!</f>
        <v>#REF!</v>
      </c>
      <c r="AP254" s="119" t="s">
        <v>146</v>
      </c>
      <c r="AR254" s="119" t="s">
        <v>161</v>
      </c>
      <c r="AS254" s="119" t="s">
        <v>85</v>
      </c>
      <c r="AW254" s="13" t="s">
        <v>109</v>
      </c>
      <c r="BC254" s="120" t="e">
        <f>IF(L254="základní",#REF!,0)</f>
        <v>#REF!</v>
      </c>
      <c r="BD254" s="120">
        <f>IF(L254="snížená",#REF!,0)</f>
        <v>0</v>
      </c>
      <c r="BE254" s="120">
        <f>IF(L254="zákl. přenesená",#REF!,0)</f>
        <v>0</v>
      </c>
      <c r="BF254" s="120">
        <f>IF(L254="sníž. přenesená",#REF!,0)</f>
        <v>0</v>
      </c>
      <c r="BG254" s="120">
        <f>IF(L254="nulová",#REF!,0)</f>
        <v>0</v>
      </c>
      <c r="BH254" s="13" t="s">
        <v>83</v>
      </c>
      <c r="BI254" s="120" t="e">
        <f>ROUND(H254*#REF!,2)</f>
        <v>#REF!</v>
      </c>
      <c r="BJ254" s="13" t="s">
        <v>114</v>
      </c>
      <c r="BK254" s="119" t="s">
        <v>623</v>
      </c>
    </row>
    <row r="255" spans="2:63" s="1" customFormat="1" ht="16.5" customHeight="1">
      <c r="B255" s="27"/>
      <c r="C255" s="126" t="s">
        <v>624</v>
      </c>
      <c r="D255" s="126" t="s">
        <v>161</v>
      </c>
      <c r="E255" s="127" t="s">
        <v>625</v>
      </c>
      <c r="F255" s="128" t="s">
        <v>626</v>
      </c>
      <c r="G255" s="129" t="s">
        <v>409</v>
      </c>
      <c r="H255" s="130"/>
      <c r="I255" s="140" t="s">
        <v>1225</v>
      </c>
      <c r="J255" s="131"/>
      <c r="K255" s="132" t="s">
        <v>1</v>
      </c>
      <c r="L255" s="133" t="s">
        <v>43</v>
      </c>
      <c r="N255" s="117" t="e">
        <f>M255*#REF!</f>
        <v>#REF!</v>
      </c>
      <c r="O255" s="117">
        <v>0</v>
      </c>
      <c r="P255" s="117" t="e">
        <f>O255*#REF!</f>
        <v>#REF!</v>
      </c>
      <c r="Q255" s="117">
        <v>0</v>
      </c>
      <c r="R255" s="118" t="e">
        <f>Q255*#REF!</f>
        <v>#REF!</v>
      </c>
      <c r="AP255" s="119" t="s">
        <v>146</v>
      </c>
      <c r="AR255" s="119" t="s">
        <v>161</v>
      </c>
      <c r="AS255" s="119" t="s">
        <v>85</v>
      </c>
      <c r="AW255" s="13" t="s">
        <v>109</v>
      </c>
      <c r="BC255" s="120" t="e">
        <f>IF(L255="základní",#REF!,0)</f>
        <v>#REF!</v>
      </c>
      <c r="BD255" s="120">
        <f>IF(L255="snížená",#REF!,0)</f>
        <v>0</v>
      </c>
      <c r="BE255" s="120">
        <f>IF(L255="zákl. přenesená",#REF!,0)</f>
        <v>0</v>
      </c>
      <c r="BF255" s="120">
        <f>IF(L255="sníž. přenesená",#REF!,0)</f>
        <v>0</v>
      </c>
      <c r="BG255" s="120">
        <f>IF(L255="nulová",#REF!,0)</f>
        <v>0</v>
      </c>
      <c r="BH255" s="13" t="s">
        <v>83</v>
      </c>
      <c r="BI255" s="120" t="e">
        <f>ROUND(H255*#REF!,2)</f>
        <v>#REF!</v>
      </c>
      <c r="BJ255" s="13" t="s">
        <v>114</v>
      </c>
      <c r="BK255" s="119" t="s">
        <v>627</v>
      </c>
    </row>
    <row r="256" spans="2:63" s="1" customFormat="1" ht="16.5" customHeight="1">
      <c r="B256" s="27"/>
      <c r="C256" s="126" t="s">
        <v>628</v>
      </c>
      <c r="D256" s="126" t="s">
        <v>161</v>
      </c>
      <c r="E256" s="127" t="s">
        <v>629</v>
      </c>
      <c r="F256" s="128" t="s">
        <v>630</v>
      </c>
      <c r="G256" s="129" t="s">
        <v>113</v>
      </c>
      <c r="H256" s="130"/>
      <c r="I256" s="140" t="s">
        <v>1225</v>
      </c>
      <c r="J256" s="131"/>
      <c r="K256" s="132" t="s">
        <v>1</v>
      </c>
      <c r="L256" s="133" t="s">
        <v>43</v>
      </c>
      <c r="N256" s="117" t="e">
        <f>M256*#REF!</f>
        <v>#REF!</v>
      </c>
      <c r="O256" s="117">
        <v>0</v>
      </c>
      <c r="P256" s="117" t="e">
        <f>O256*#REF!</f>
        <v>#REF!</v>
      </c>
      <c r="Q256" s="117">
        <v>0</v>
      </c>
      <c r="R256" s="118" t="e">
        <f>Q256*#REF!</f>
        <v>#REF!</v>
      </c>
      <c r="AP256" s="119" t="s">
        <v>146</v>
      </c>
      <c r="AR256" s="119" t="s">
        <v>161</v>
      </c>
      <c r="AS256" s="119" t="s">
        <v>85</v>
      </c>
      <c r="AW256" s="13" t="s">
        <v>109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13" t="s">
        <v>83</v>
      </c>
      <c r="BI256" s="120" t="e">
        <f>ROUND(H256*#REF!,2)</f>
        <v>#REF!</v>
      </c>
      <c r="BJ256" s="13" t="s">
        <v>114</v>
      </c>
      <c r="BK256" s="119" t="s">
        <v>631</v>
      </c>
    </row>
    <row r="257" spans="2:63" s="1" customFormat="1" ht="16.5" customHeight="1">
      <c r="B257" s="27"/>
      <c r="C257" s="126" t="s">
        <v>632</v>
      </c>
      <c r="D257" s="126" t="s">
        <v>161</v>
      </c>
      <c r="E257" s="127" t="s">
        <v>633</v>
      </c>
      <c r="F257" s="128" t="s">
        <v>634</v>
      </c>
      <c r="G257" s="129" t="s">
        <v>113</v>
      </c>
      <c r="H257" s="130"/>
      <c r="I257" s="140" t="s">
        <v>1225</v>
      </c>
      <c r="J257" s="131"/>
      <c r="K257" s="132" t="s">
        <v>1</v>
      </c>
      <c r="L257" s="133" t="s">
        <v>43</v>
      </c>
      <c r="N257" s="117" t="e">
        <f>M257*#REF!</f>
        <v>#REF!</v>
      </c>
      <c r="O257" s="117">
        <v>0</v>
      </c>
      <c r="P257" s="117" t="e">
        <f>O257*#REF!</f>
        <v>#REF!</v>
      </c>
      <c r="Q257" s="117">
        <v>0</v>
      </c>
      <c r="R257" s="118" t="e">
        <f>Q257*#REF!</f>
        <v>#REF!</v>
      </c>
      <c r="AP257" s="119" t="s">
        <v>146</v>
      </c>
      <c r="AR257" s="119" t="s">
        <v>161</v>
      </c>
      <c r="AS257" s="119" t="s">
        <v>85</v>
      </c>
      <c r="AW257" s="13" t="s">
        <v>109</v>
      </c>
      <c r="BC257" s="120" t="e">
        <f>IF(L257="základní",#REF!,0)</f>
        <v>#REF!</v>
      </c>
      <c r="BD257" s="120">
        <f>IF(L257="snížená",#REF!,0)</f>
        <v>0</v>
      </c>
      <c r="BE257" s="120">
        <f>IF(L257="zákl. přenesená",#REF!,0)</f>
        <v>0</v>
      </c>
      <c r="BF257" s="120">
        <f>IF(L257="sníž. přenesená",#REF!,0)</f>
        <v>0</v>
      </c>
      <c r="BG257" s="120">
        <f>IF(L257="nulová",#REF!,0)</f>
        <v>0</v>
      </c>
      <c r="BH257" s="13" t="s">
        <v>83</v>
      </c>
      <c r="BI257" s="120" t="e">
        <f>ROUND(H257*#REF!,2)</f>
        <v>#REF!</v>
      </c>
      <c r="BJ257" s="13" t="s">
        <v>114</v>
      </c>
      <c r="BK257" s="119" t="s">
        <v>635</v>
      </c>
    </row>
    <row r="258" spans="2:63" s="1" customFormat="1" ht="16.5" customHeight="1">
      <c r="B258" s="27"/>
      <c r="C258" s="126" t="s">
        <v>636</v>
      </c>
      <c r="D258" s="126" t="s">
        <v>161</v>
      </c>
      <c r="E258" s="127" t="s">
        <v>637</v>
      </c>
      <c r="F258" s="128" t="s">
        <v>638</v>
      </c>
      <c r="G258" s="129" t="s">
        <v>113</v>
      </c>
      <c r="H258" s="130"/>
      <c r="I258" s="140" t="s">
        <v>1225</v>
      </c>
      <c r="J258" s="131"/>
      <c r="K258" s="132" t="s">
        <v>1</v>
      </c>
      <c r="L258" s="133" t="s">
        <v>43</v>
      </c>
      <c r="N258" s="117" t="e">
        <f>M258*#REF!</f>
        <v>#REF!</v>
      </c>
      <c r="O258" s="117">
        <v>0</v>
      </c>
      <c r="P258" s="117" t="e">
        <f>O258*#REF!</f>
        <v>#REF!</v>
      </c>
      <c r="Q258" s="117">
        <v>0</v>
      </c>
      <c r="R258" s="118" t="e">
        <f>Q258*#REF!</f>
        <v>#REF!</v>
      </c>
      <c r="AP258" s="119" t="s">
        <v>146</v>
      </c>
      <c r="AR258" s="119" t="s">
        <v>161</v>
      </c>
      <c r="AS258" s="119" t="s">
        <v>85</v>
      </c>
      <c r="AW258" s="13" t="s">
        <v>109</v>
      </c>
      <c r="BC258" s="120" t="e">
        <f>IF(L258="základní",#REF!,0)</f>
        <v>#REF!</v>
      </c>
      <c r="BD258" s="120">
        <f>IF(L258="snížená",#REF!,0)</f>
        <v>0</v>
      </c>
      <c r="BE258" s="120">
        <f>IF(L258="zákl. přenesená",#REF!,0)</f>
        <v>0</v>
      </c>
      <c r="BF258" s="120">
        <f>IF(L258="sníž. přenesená",#REF!,0)</f>
        <v>0</v>
      </c>
      <c r="BG258" s="120">
        <f>IF(L258="nulová",#REF!,0)</f>
        <v>0</v>
      </c>
      <c r="BH258" s="13" t="s">
        <v>83</v>
      </c>
      <c r="BI258" s="120" t="e">
        <f>ROUND(H258*#REF!,2)</f>
        <v>#REF!</v>
      </c>
      <c r="BJ258" s="13" t="s">
        <v>114</v>
      </c>
      <c r="BK258" s="119" t="s">
        <v>639</v>
      </c>
    </row>
    <row r="259" spans="2:63" s="1" customFormat="1" ht="16.5" customHeight="1">
      <c r="B259" s="27"/>
      <c r="C259" s="126" t="s">
        <v>640</v>
      </c>
      <c r="D259" s="126" t="s">
        <v>161</v>
      </c>
      <c r="E259" s="127" t="s">
        <v>641</v>
      </c>
      <c r="F259" s="128" t="s">
        <v>642</v>
      </c>
      <c r="G259" s="129" t="s">
        <v>113</v>
      </c>
      <c r="H259" s="130"/>
      <c r="I259" s="140" t="s">
        <v>1225</v>
      </c>
      <c r="J259" s="131"/>
      <c r="K259" s="132" t="s">
        <v>1</v>
      </c>
      <c r="L259" s="133" t="s">
        <v>43</v>
      </c>
      <c r="N259" s="117" t="e">
        <f>M259*#REF!</f>
        <v>#REF!</v>
      </c>
      <c r="O259" s="117">
        <v>0</v>
      </c>
      <c r="P259" s="117" t="e">
        <f>O259*#REF!</f>
        <v>#REF!</v>
      </c>
      <c r="Q259" s="117">
        <v>0</v>
      </c>
      <c r="R259" s="118" t="e">
        <f>Q259*#REF!</f>
        <v>#REF!</v>
      </c>
      <c r="AP259" s="119" t="s">
        <v>146</v>
      </c>
      <c r="AR259" s="119" t="s">
        <v>161</v>
      </c>
      <c r="AS259" s="119" t="s">
        <v>85</v>
      </c>
      <c r="AW259" s="13" t="s">
        <v>109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13" t="s">
        <v>83</v>
      </c>
      <c r="BI259" s="120" t="e">
        <f>ROUND(H259*#REF!,2)</f>
        <v>#REF!</v>
      </c>
      <c r="BJ259" s="13" t="s">
        <v>114</v>
      </c>
      <c r="BK259" s="119" t="s">
        <v>643</v>
      </c>
    </row>
    <row r="260" spans="2:63" s="1" customFormat="1" ht="16.5" customHeight="1">
      <c r="B260" s="27"/>
      <c r="C260" s="126" t="s">
        <v>644</v>
      </c>
      <c r="D260" s="126" t="s">
        <v>161</v>
      </c>
      <c r="E260" s="127" t="s">
        <v>645</v>
      </c>
      <c r="F260" s="128" t="s">
        <v>646</v>
      </c>
      <c r="G260" s="129" t="s">
        <v>113</v>
      </c>
      <c r="H260" s="130"/>
      <c r="I260" s="140" t="s">
        <v>1225</v>
      </c>
      <c r="J260" s="131"/>
      <c r="K260" s="132" t="s">
        <v>1</v>
      </c>
      <c r="L260" s="133" t="s">
        <v>43</v>
      </c>
      <c r="N260" s="117" t="e">
        <f>M260*#REF!</f>
        <v>#REF!</v>
      </c>
      <c r="O260" s="117">
        <v>0</v>
      </c>
      <c r="P260" s="117" t="e">
        <f>O260*#REF!</f>
        <v>#REF!</v>
      </c>
      <c r="Q260" s="117">
        <v>0</v>
      </c>
      <c r="R260" s="118" t="e">
        <f>Q260*#REF!</f>
        <v>#REF!</v>
      </c>
      <c r="AP260" s="119" t="s">
        <v>146</v>
      </c>
      <c r="AR260" s="119" t="s">
        <v>161</v>
      </c>
      <c r="AS260" s="119" t="s">
        <v>85</v>
      </c>
      <c r="AW260" s="13" t="s">
        <v>109</v>
      </c>
      <c r="BC260" s="120" t="e">
        <f>IF(L260="základní",#REF!,0)</f>
        <v>#REF!</v>
      </c>
      <c r="BD260" s="120">
        <f>IF(L260="snížená",#REF!,0)</f>
        <v>0</v>
      </c>
      <c r="BE260" s="120">
        <f>IF(L260="zákl. přenesená",#REF!,0)</f>
        <v>0</v>
      </c>
      <c r="BF260" s="120">
        <f>IF(L260="sníž. přenesená",#REF!,0)</f>
        <v>0</v>
      </c>
      <c r="BG260" s="120">
        <f>IF(L260="nulová",#REF!,0)</f>
        <v>0</v>
      </c>
      <c r="BH260" s="13" t="s">
        <v>83</v>
      </c>
      <c r="BI260" s="120" t="e">
        <f>ROUND(H260*#REF!,2)</f>
        <v>#REF!</v>
      </c>
      <c r="BJ260" s="13" t="s">
        <v>114</v>
      </c>
      <c r="BK260" s="119" t="s">
        <v>647</v>
      </c>
    </row>
    <row r="261" spans="2:63" s="1" customFormat="1" ht="16.5" customHeight="1">
      <c r="B261" s="27"/>
      <c r="C261" s="126" t="s">
        <v>648</v>
      </c>
      <c r="D261" s="126" t="s">
        <v>161</v>
      </c>
      <c r="E261" s="127" t="s">
        <v>649</v>
      </c>
      <c r="F261" s="128" t="s">
        <v>650</v>
      </c>
      <c r="G261" s="129" t="s">
        <v>113</v>
      </c>
      <c r="H261" s="130"/>
      <c r="I261" s="140" t="s">
        <v>1225</v>
      </c>
      <c r="J261" s="131"/>
      <c r="K261" s="132" t="s">
        <v>1</v>
      </c>
      <c r="L261" s="133" t="s">
        <v>43</v>
      </c>
      <c r="N261" s="117" t="e">
        <f>M261*#REF!</f>
        <v>#REF!</v>
      </c>
      <c r="O261" s="117">
        <v>0</v>
      </c>
      <c r="P261" s="117" t="e">
        <f>O261*#REF!</f>
        <v>#REF!</v>
      </c>
      <c r="Q261" s="117">
        <v>0</v>
      </c>
      <c r="R261" s="118" t="e">
        <f>Q261*#REF!</f>
        <v>#REF!</v>
      </c>
      <c r="AP261" s="119" t="s">
        <v>146</v>
      </c>
      <c r="AR261" s="119" t="s">
        <v>161</v>
      </c>
      <c r="AS261" s="119" t="s">
        <v>85</v>
      </c>
      <c r="AW261" s="13" t="s">
        <v>109</v>
      </c>
      <c r="BC261" s="120" t="e">
        <f>IF(L261="základní",#REF!,0)</f>
        <v>#REF!</v>
      </c>
      <c r="BD261" s="120">
        <f>IF(L261="snížená",#REF!,0)</f>
        <v>0</v>
      </c>
      <c r="BE261" s="120">
        <f>IF(L261="zákl. přenesená",#REF!,0)</f>
        <v>0</v>
      </c>
      <c r="BF261" s="120">
        <f>IF(L261="sníž. přenesená",#REF!,0)</f>
        <v>0</v>
      </c>
      <c r="BG261" s="120">
        <f>IF(L261="nulová",#REF!,0)</f>
        <v>0</v>
      </c>
      <c r="BH261" s="13" t="s">
        <v>83</v>
      </c>
      <c r="BI261" s="120" t="e">
        <f>ROUND(H261*#REF!,2)</f>
        <v>#REF!</v>
      </c>
      <c r="BJ261" s="13" t="s">
        <v>114</v>
      </c>
      <c r="BK261" s="119" t="s">
        <v>651</v>
      </c>
    </row>
    <row r="262" spans="2:63" s="1" customFormat="1" ht="16.5" customHeight="1">
      <c r="B262" s="27"/>
      <c r="C262" s="126" t="s">
        <v>652</v>
      </c>
      <c r="D262" s="126" t="s">
        <v>161</v>
      </c>
      <c r="E262" s="127" t="s">
        <v>653</v>
      </c>
      <c r="F262" s="128" t="s">
        <v>654</v>
      </c>
      <c r="G262" s="129" t="s">
        <v>113</v>
      </c>
      <c r="H262" s="130"/>
      <c r="I262" s="140" t="s">
        <v>1225</v>
      </c>
      <c r="J262" s="131"/>
      <c r="K262" s="132" t="s">
        <v>1</v>
      </c>
      <c r="L262" s="133" t="s">
        <v>43</v>
      </c>
      <c r="N262" s="117" t="e">
        <f>M262*#REF!</f>
        <v>#REF!</v>
      </c>
      <c r="O262" s="117">
        <v>0</v>
      </c>
      <c r="P262" s="117" t="e">
        <f>O262*#REF!</f>
        <v>#REF!</v>
      </c>
      <c r="Q262" s="117">
        <v>0</v>
      </c>
      <c r="R262" s="118" t="e">
        <f>Q262*#REF!</f>
        <v>#REF!</v>
      </c>
      <c r="AP262" s="119" t="s">
        <v>146</v>
      </c>
      <c r="AR262" s="119" t="s">
        <v>161</v>
      </c>
      <c r="AS262" s="119" t="s">
        <v>85</v>
      </c>
      <c r="AW262" s="13" t="s">
        <v>109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13" t="s">
        <v>83</v>
      </c>
      <c r="BI262" s="120" t="e">
        <f>ROUND(H262*#REF!,2)</f>
        <v>#REF!</v>
      </c>
      <c r="BJ262" s="13" t="s">
        <v>114</v>
      </c>
      <c r="BK262" s="119" t="s">
        <v>655</v>
      </c>
    </row>
    <row r="263" spans="2:63" s="1" customFormat="1" ht="16.5" customHeight="1">
      <c r="B263" s="27"/>
      <c r="C263" s="126" t="s">
        <v>656</v>
      </c>
      <c r="D263" s="126" t="s">
        <v>161</v>
      </c>
      <c r="E263" s="127" t="s">
        <v>657</v>
      </c>
      <c r="F263" s="128" t="s">
        <v>658</v>
      </c>
      <c r="G263" s="129" t="s">
        <v>113</v>
      </c>
      <c r="H263" s="130"/>
      <c r="I263" s="140" t="s">
        <v>1225</v>
      </c>
      <c r="J263" s="131"/>
      <c r="K263" s="132" t="s">
        <v>1</v>
      </c>
      <c r="L263" s="133" t="s">
        <v>43</v>
      </c>
      <c r="N263" s="117" t="e">
        <f>M263*#REF!</f>
        <v>#REF!</v>
      </c>
      <c r="O263" s="117">
        <v>0</v>
      </c>
      <c r="P263" s="117" t="e">
        <f>O263*#REF!</f>
        <v>#REF!</v>
      </c>
      <c r="Q263" s="117">
        <v>0</v>
      </c>
      <c r="R263" s="118" t="e">
        <f>Q263*#REF!</f>
        <v>#REF!</v>
      </c>
      <c r="AP263" s="119" t="s">
        <v>146</v>
      </c>
      <c r="AR263" s="119" t="s">
        <v>161</v>
      </c>
      <c r="AS263" s="119" t="s">
        <v>85</v>
      </c>
      <c r="AW263" s="13" t="s">
        <v>109</v>
      </c>
      <c r="BC263" s="120" t="e">
        <f>IF(L263="základní",#REF!,0)</f>
        <v>#REF!</v>
      </c>
      <c r="BD263" s="120">
        <f>IF(L263="snížená",#REF!,0)</f>
        <v>0</v>
      </c>
      <c r="BE263" s="120">
        <f>IF(L263="zákl. přenesená",#REF!,0)</f>
        <v>0</v>
      </c>
      <c r="BF263" s="120">
        <f>IF(L263="sníž. přenesená",#REF!,0)</f>
        <v>0</v>
      </c>
      <c r="BG263" s="120">
        <f>IF(L263="nulová",#REF!,0)</f>
        <v>0</v>
      </c>
      <c r="BH263" s="13" t="s">
        <v>83</v>
      </c>
      <c r="BI263" s="120" t="e">
        <f>ROUND(H263*#REF!,2)</f>
        <v>#REF!</v>
      </c>
      <c r="BJ263" s="13" t="s">
        <v>114</v>
      </c>
      <c r="BK263" s="119" t="s">
        <v>659</v>
      </c>
    </row>
    <row r="264" spans="2:63" s="1" customFormat="1" ht="16.5" customHeight="1">
      <c r="B264" s="27"/>
      <c r="C264" s="126" t="s">
        <v>660</v>
      </c>
      <c r="D264" s="126" t="s">
        <v>161</v>
      </c>
      <c r="E264" s="127" t="s">
        <v>661</v>
      </c>
      <c r="F264" s="128" t="s">
        <v>662</v>
      </c>
      <c r="G264" s="129" t="s">
        <v>352</v>
      </c>
      <c r="H264" s="130"/>
      <c r="I264" s="140" t="s">
        <v>1225</v>
      </c>
      <c r="J264" s="131"/>
      <c r="K264" s="132" t="s">
        <v>1</v>
      </c>
      <c r="L264" s="133" t="s">
        <v>43</v>
      </c>
      <c r="N264" s="117" t="e">
        <f>M264*#REF!</f>
        <v>#REF!</v>
      </c>
      <c r="O264" s="117">
        <v>0</v>
      </c>
      <c r="P264" s="117" t="e">
        <f>O264*#REF!</f>
        <v>#REF!</v>
      </c>
      <c r="Q264" s="117">
        <v>0</v>
      </c>
      <c r="R264" s="118" t="e">
        <f>Q264*#REF!</f>
        <v>#REF!</v>
      </c>
      <c r="AP264" s="119" t="s">
        <v>146</v>
      </c>
      <c r="AR264" s="119" t="s">
        <v>161</v>
      </c>
      <c r="AS264" s="119" t="s">
        <v>85</v>
      </c>
      <c r="AW264" s="13" t="s">
        <v>109</v>
      </c>
      <c r="BC264" s="120" t="e">
        <f>IF(L264="základní",#REF!,0)</f>
        <v>#REF!</v>
      </c>
      <c r="BD264" s="120">
        <f>IF(L264="snížená",#REF!,0)</f>
        <v>0</v>
      </c>
      <c r="BE264" s="120">
        <f>IF(L264="zákl. přenesená",#REF!,0)</f>
        <v>0</v>
      </c>
      <c r="BF264" s="120">
        <f>IF(L264="sníž. přenesená",#REF!,0)</f>
        <v>0</v>
      </c>
      <c r="BG264" s="120">
        <f>IF(L264="nulová",#REF!,0)</f>
        <v>0</v>
      </c>
      <c r="BH264" s="13" t="s">
        <v>83</v>
      </c>
      <c r="BI264" s="120" t="e">
        <f>ROUND(H264*#REF!,2)</f>
        <v>#REF!</v>
      </c>
      <c r="BJ264" s="13" t="s">
        <v>114</v>
      </c>
      <c r="BK264" s="119" t="s">
        <v>663</v>
      </c>
    </row>
    <row r="265" spans="2:63" s="1" customFormat="1" ht="16.5" customHeight="1">
      <c r="B265" s="27"/>
      <c r="C265" s="126" t="s">
        <v>664</v>
      </c>
      <c r="D265" s="126" t="s">
        <v>161</v>
      </c>
      <c r="E265" s="127" t="s">
        <v>665</v>
      </c>
      <c r="F265" s="128" t="s">
        <v>666</v>
      </c>
      <c r="G265" s="129" t="s">
        <v>113</v>
      </c>
      <c r="H265" s="130"/>
      <c r="I265" s="140" t="s">
        <v>1225</v>
      </c>
      <c r="J265" s="131"/>
      <c r="K265" s="132" t="s">
        <v>1</v>
      </c>
      <c r="L265" s="133" t="s">
        <v>43</v>
      </c>
      <c r="N265" s="117" t="e">
        <f>M265*#REF!</f>
        <v>#REF!</v>
      </c>
      <c r="O265" s="117">
        <v>0</v>
      </c>
      <c r="P265" s="117" t="e">
        <f>O265*#REF!</f>
        <v>#REF!</v>
      </c>
      <c r="Q265" s="117">
        <v>0</v>
      </c>
      <c r="R265" s="118" t="e">
        <f>Q265*#REF!</f>
        <v>#REF!</v>
      </c>
      <c r="AP265" s="119" t="s">
        <v>146</v>
      </c>
      <c r="AR265" s="119" t="s">
        <v>161</v>
      </c>
      <c r="AS265" s="119" t="s">
        <v>85</v>
      </c>
      <c r="AW265" s="13" t="s">
        <v>109</v>
      </c>
      <c r="BC265" s="120" t="e">
        <f>IF(L265="základní",#REF!,0)</f>
        <v>#REF!</v>
      </c>
      <c r="BD265" s="120">
        <f>IF(L265="snížená",#REF!,0)</f>
        <v>0</v>
      </c>
      <c r="BE265" s="120">
        <f>IF(L265="zákl. přenesená",#REF!,0)</f>
        <v>0</v>
      </c>
      <c r="BF265" s="120">
        <f>IF(L265="sníž. přenesená",#REF!,0)</f>
        <v>0</v>
      </c>
      <c r="BG265" s="120">
        <f>IF(L265="nulová",#REF!,0)</f>
        <v>0</v>
      </c>
      <c r="BH265" s="13" t="s">
        <v>83</v>
      </c>
      <c r="BI265" s="120" t="e">
        <f>ROUND(H265*#REF!,2)</f>
        <v>#REF!</v>
      </c>
      <c r="BJ265" s="13" t="s">
        <v>114</v>
      </c>
      <c r="BK265" s="119" t="s">
        <v>667</v>
      </c>
    </row>
    <row r="266" spans="2:63" s="1" customFormat="1" ht="16.5" customHeight="1">
      <c r="B266" s="27"/>
      <c r="C266" s="126" t="s">
        <v>668</v>
      </c>
      <c r="D266" s="126" t="s">
        <v>161</v>
      </c>
      <c r="E266" s="127" t="s">
        <v>669</v>
      </c>
      <c r="F266" s="128" t="s">
        <v>670</v>
      </c>
      <c r="G266" s="129" t="s">
        <v>113</v>
      </c>
      <c r="H266" s="130"/>
      <c r="I266" s="140" t="s">
        <v>1225</v>
      </c>
      <c r="J266" s="131"/>
      <c r="K266" s="132" t="s">
        <v>1</v>
      </c>
      <c r="L266" s="133" t="s">
        <v>43</v>
      </c>
      <c r="N266" s="117" t="e">
        <f>M266*#REF!</f>
        <v>#REF!</v>
      </c>
      <c r="O266" s="117">
        <v>0</v>
      </c>
      <c r="P266" s="117" t="e">
        <f>O266*#REF!</f>
        <v>#REF!</v>
      </c>
      <c r="Q266" s="117">
        <v>0</v>
      </c>
      <c r="R266" s="118" t="e">
        <f>Q266*#REF!</f>
        <v>#REF!</v>
      </c>
      <c r="AP266" s="119" t="s">
        <v>146</v>
      </c>
      <c r="AR266" s="119" t="s">
        <v>161</v>
      </c>
      <c r="AS266" s="119" t="s">
        <v>85</v>
      </c>
      <c r="AW266" s="13" t="s">
        <v>109</v>
      </c>
      <c r="BC266" s="120" t="e">
        <f>IF(L266="základní",#REF!,0)</f>
        <v>#REF!</v>
      </c>
      <c r="BD266" s="120">
        <f>IF(L266="snížená",#REF!,0)</f>
        <v>0</v>
      </c>
      <c r="BE266" s="120">
        <f>IF(L266="zákl. přenesená",#REF!,0)</f>
        <v>0</v>
      </c>
      <c r="BF266" s="120">
        <f>IF(L266="sníž. přenesená",#REF!,0)</f>
        <v>0</v>
      </c>
      <c r="BG266" s="120">
        <f>IF(L266="nulová",#REF!,0)</f>
        <v>0</v>
      </c>
      <c r="BH266" s="13" t="s">
        <v>83</v>
      </c>
      <c r="BI266" s="120" t="e">
        <f>ROUND(H266*#REF!,2)</f>
        <v>#REF!</v>
      </c>
      <c r="BJ266" s="13" t="s">
        <v>114</v>
      </c>
      <c r="BK266" s="119" t="s">
        <v>671</v>
      </c>
    </row>
    <row r="267" spans="2:63" s="1" customFormat="1" ht="16.5" customHeight="1">
      <c r="B267" s="27"/>
      <c r="C267" s="126" t="s">
        <v>672</v>
      </c>
      <c r="D267" s="126" t="s">
        <v>161</v>
      </c>
      <c r="E267" s="127" t="s">
        <v>673</v>
      </c>
      <c r="F267" s="128" t="s">
        <v>674</v>
      </c>
      <c r="G267" s="129" t="s">
        <v>113</v>
      </c>
      <c r="H267" s="130"/>
      <c r="I267" s="140" t="s">
        <v>1225</v>
      </c>
      <c r="J267" s="131"/>
      <c r="K267" s="132" t="s">
        <v>1</v>
      </c>
      <c r="L267" s="133" t="s">
        <v>43</v>
      </c>
      <c r="N267" s="117" t="e">
        <f>M267*#REF!</f>
        <v>#REF!</v>
      </c>
      <c r="O267" s="117">
        <v>0</v>
      </c>
      <c r="P267" s="117" t="e">
        <f>O267*#REF!</f>
        <v>#REF!</v>
      </c>
      <c r="Q267" s="117">
        <v>0</v>
      </c>
      <c r="R267" s="118" t="e">
        <f>Q267*#REF!</f>
        <v>#REF!</v>
      </c>
      <c r="AP267" s="119" t="s">
        <v>146</v>
      </c>
      <c r="AR267" s="119" t="s">
        <v>161</v>
      </c>
      <c r="AS267" s="119" t="s">
        <v>85</v>
      </c>
      <c r="AW267" s="13" t="s">
        <v>109</v>
      </c>
      <c r="BC267" s="120" t="e">
        <f>IF(L267="základní",#REF!,0)</f>
        <v>#REF!</v>
      </c>
      <c r="BD267" s="120">
        <f>IF(L267="snížená",#REF!,0)</f>
        <v>0</v>
      </c>
      <c r="BE267" s="120">
        <f>IF(L267="zákl. přenesená",#REF!,0)</f>
        <v>0</v>
      </c>
      <c r="BF267" s="120">
        <f>IF(L267="sníž. přenesená",#REF!,0)</f>
        <v>0</v>
      </c>
      <c r="BG267" s="120">
        <f>IF(L267="nulová",#REF!,0)</f>
        <v>0</v>
      </c>
      <c r="BH267" s="13" t="s">
        <v>83</v>
      </c>
      <c r="BI267" s="120" t="e">
        <f>ROUND(H267*#REF!,2)</f>
        <v>#REF!</v>
      </c>
      <c r="BJ267" s="13" t="s">
        <v>114</v>
      </c>
      <c r="BK267" s="119" t="s">
        <v>675</v>
      </c>
    </row>
    <row r="268" spans="2:63" s="1" customFormat="1" ht="16.5" customHeight="1">
      <c r="B268" s="27"/>
      <c r="C268" s="126" t="s">
        <v>676</v>
      </c>
      <c r="D268" s="126" t="s">
        <v>161</v>
      </c>
      <c r="E268" s="127" t="s">
        <v>677</v>
      </c>
      <c r="F268" s="128" t="s">
        <v>678</v>
      </c>
      <c r="G268" s="129" t="s">
        <v>113</v>
      </c>
      <c r="H268" s="130"/>
      <c r="I268" s="140" t="s">
        <v>1225</v>
      </c>
      <c r="J268" s="131"/>
      <c r="K268" s="132" t="s">
        <v>1</v>
      </c>
      <c r="L268" s="133" t="s">
        <v>43</v>
      </c>
      <c r="N268" s="117" t="e">
        <f>M268*#REF!</f>
        <v>#REF!</v>
      </c>
      <c r="O268" s="117">
        <v>0</v>
      </c>
      <c r="P268" s="117" t="e">
        <f>O268*#REF!</f>
        <v>#REF!</v>
      </c>
      <c r="Q268" s="117">
        <v>0</v>
      </c>
      <c r="R268" s="118" t="e">
        <f>Q268*#REF!</f>
        <v>#REF!</v>
      </c>
      <c r="AP268" s="119" t="s">
        <v>146</v>
      </c>
      <c r="AR268" s="119" t="s">
        <v>161</v>
      </c>
      <c r="AS268" s="119" t="s">
        <v>85</v>
      </c>
      <c r="AW268" s="13" t="s">
        <v>109</v>
      </c>
      <c r="BC268" s="120" t="e">
        <f>IF(L268="základní",#REF!,0)</f>
        <v>#REF!</v>
      </c>
      <c r="BD268" s="120">
        <f>IF(L268="snížená",#REF!,0)</f>
        <v>0</v>
      </c>
      <c r="BE268" s="120">
        <f>IF(L268="zákl. přenesená",#REF!,0)</f>
        <v>0</v>
      </c>
      <c r="BF268" s="120">
        <f>IF(L268="sníž. přenesená",#REF!,0)</f>
        <v>0</v>
      </c>
      <c r="BG268" s="120">
        <f>IF(L268="nulová",#REF!,0)</f>
        <v>0</v>
      </c>
      <c r="BH268" s="13" t="s">
        <v>83</v>
      </c>
      <c r="BI268" s="120" t="e">
        <f>ROUND(H268*#REF!,2)</f>
        <v>#REF!</v>
      </c>
      <c r="BJ268" s="13" t="s">
        <v>114</v>
      </c>
      <c r="BK268" s="119" t="s">
        <v>679</v>
      </c>
    </row>
    <row r="269" spans="2:63" s="1" customFormat="1" ht="16.5" customHeight="1">
      <c r="B269" s="27"/>
      <c r="C269" s="126" t="s">
        <v>680</v>
      </c>
      <c r="D269" s="126" t="s">
        <v>161</v>
      </c>
      <c r="E269" s="127" t="s">
        <v>681</v>
      </c>
      <c r="F269" s="128" t="s">
        <v>682</v>
      </c>
      <c r="G269" s="129" t="s">
        <v>113</v>
      </c>
      <c r="H269" s="130"/>
      <c r="I269" s="140" t="s">
        <v>1225</v>
      </c>
      <c r="J269" s="131"/>
      <c r="K269" s="132" t="s">
        <v>1</v>
      </c>
      <c r="L269" s="133" t="s">
        <v>43</v>
      </c>
      <c r="N269" s="117" t="e">
        <f>M269*#REF!</f>
        <v>#REF!</v>
      </c>
      <c r="O269" s="117">
        <v>0</v>
      </c>
      <c r="P269" s="117" t="e">
        <f>O269*#REF!</f>
        <v>#REF!</v>
      </c>
      <c r="Q269" s="117">
        <v>0</v>
      </c>
      <c r="R269" s="118" t="e">
        <f>Q269*#REF!</f>
        <v>#REF!</v>
      </c>
      <c r="AP269" s="119" t="s">
        <v>146</v>
      </c>
      <c r="AR269" s="119" t="s">
        <v>161</v>
      </c>
      <c r="AS269" s="119" t="s">
        <v>85</v>
      </c>
      <c r="AW269" s="13" t="s">
        <v>109</v>
      </c>
      <c r="BC269" s="120" t="e">
        <f>IF(L269="základní",#REF!,0)</f>
        <v>#REF!</v>
      </c>
      <c r="BD269" s="120">
        <f>IF(L269="snížená",#REF!,0)</f>
        <v>0</v>
      </c>
      <c r="BE269" s="120">
        <f>IF(L269="zákl. přenesená",#REF!,0)</f>
        <v>0</v>
      </c>
      <c r="BF269" s="120">
        <f>IF(L269="sníž. přenesená",#REF!,0)</f>
        <v>0</v>
      </c>
      <c r="BG269" s="120">
        <f>IF(L269="nulová",#REF!,0)</f>
        <v>0</v>
      </c>
      <c r="BH269" s="13" t="s">
        <v>83</v>
      </c>
      <c r="BI269" s="120" t="e">
        <f>ROUND(H269*#REF!,2)</f>
        <v>#REF!</v>
      </c>
      <c r="BJ269" s="13" t="s">
        <v>114</v>
      </c>
      <c r="BK269" s="119" t="s">
        <v>683</v>
      </c>
    </row>
    <row r="270" spans="2:63" s="1" customFormat="1" ht="16.5" customHeight="1">
      <c r="B270" s="27"/>
      <c r="C270" s="126" t="s">
        <v>684</v>
      </c>
      <c r="D270" s="126" t="s">
        <v>161</v>
      </c>
      <c r="E270" s="127" t="s">
        <v>685</v>
      </c>
      <c r="F270" s="128" t="s">
        <v>686</v>
      </c>
      <c r="G270" s="129" t="s">
        <v>113</v>
      </c>
      <c r="H270" s="130"/>
      <c r="I270" s="140" t="s">
        <v>1225</v>
      </c>
      <c r="J270" s="131"/>
      <c r="K270" s="132" t="s">
        <v>1</v>
      </c>
      <c r="L270" s="133" t="s">
        <v>43</v>
      </c>
      <c r="N270" s="117" t="e">
        <f>M270*#REF!</f>
        <v>#REF!</v>
      </c>
      <c r="O270" s="117">
        <v>0</v>
      </c>
      <c r="P270" s="117" t="e">
        <f>O270*#REF!</f>
        <v>#REF!</v>
      </c>
      <c r="Q270" s="117">
        <v>0</v>
      </c>
      <c r="R270" s="118" t="e">
        <f>Q270*#REF!</f>
        <v>#REF!</v>
      </c>
      <c r="AP270" s="119" t="s">
        <v>146</v>
      </c>
      <c r="AR270" s="119" t="s">
        <v>161</v>
      </c>
      <c r="AS270" s="119" t="s">
        <v>85</v>
      </c>
      <c r="AW270" s="13" t="s">
        <v>109</v>
      </c>
      <c r="BC270" s="120" t="e">
        <f>IF(L270="základní",#REF!,0)</f>
        <v>#REF!</v>
      </c>
      <c r="BD270" s="120">
        <f>IF(L270="snížená",#REF!,0)</f>
        <v>0</v>
      </c>
      <c r="BE270" s="120">
        <f>IF(L270="zákl. přenesená",#REF!,0)</f>
        <v>0</v>
      </c>
      <c r="BF270" s="120">
        <f>IF(L270="sníž. přenesená",#REF!,0)</f>
        <v>0</v>
      </c>
      <c r="BG270" s="120">
        <f>IF(L270="nulová",#REF!,0)</f>
        <v>0</v>
      </c>
      <c r="BH270" s="13" t="s">
        <v>83</v>
      </c>
      <c r="BI270" s="120" t="e">
        <f>ROUND(H270*#REF!,2)</f>
        <v>#REF!</v>
      </c>
      <c r="BJ270" s="13" t="s">
        <v>114</v>
      </c>
      <c r="BK270" s="119" t="s">
        <v>687</v>
      </c>
    </row>
    <row r="271" spans="2:63" s="1" customFormat="1" ht="16.5" customHeight="1">
      <c r="B271" s="27"/>
      <c r="C271" s="126" t="s">
        <v>688</v>
      </c>
      <c r="D271" s="126" t="s">
        <v>161</v>
      </c>
      <c r="E271" s="127" t="s">
        <v>689</v>
      </c>
      <c r="F271" s="128" t="s">
        <v>690</v>
      </c>
      <c r="G271" s="129" t="s">
        <v>113</v>
      </c>
      <c r="H271" s="130"/>
      <c r="I271" s="140" t="s">
        <v>1225</v>
      </c>
      <c r="J271" s="131"/>
      <c r="K271" s="132" t="s">
        <v>1</v>
      </c>
      <c r="L271" s="133" t="s">
        <v>43</v>
      </c>
      <c r="N271" s="117" t="e">
        <f>M271*#REF!</f>
        <v>#REF!</v>
      </c>
      <c r="O271" s="117">
        <v>0</v>
      </c>
      <c r="P271" s="117" t="e">
        <f>O271*#REF!</f>
        <v>#REF!</v>
      </c>
      <c r="Q271" s="117">
        <v>0</v>
      </c>
      <c r="R271" s="118" t="e">
        <f>Q271*#REF!</f>
        <v>#REF!</v>
      </c>
      <c r="AP271" s="119" t="s">
        <v>146</v>
      </c>
      <c r="AR271" s="119" t="s">
        <v>161</v>
      </c>
      <c r="AS271" s="119" t="s">
        <v>85</v>
      </c>
      <c r="AW271" s="13" t="s">
        <v>109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13" t="s">
        <v>83</v>
      </c>
      <c r="BI271" s="120" t="e">
        <f>ROUND(H271*#REF!,2)</f>
        <v>#REF!</v>
      </c>
      <c r="BJ271" s="13" t="s">
        <v>114</v>
      </c>
      <c r="BK271" s="119" t="s">
        <v>691</v>
      </c>
    </row>
    <row r="272" spans="2:63" s="1" customFormat="1" ht="16.5" customHeight="1">
      <c r="B272" s="27"/>
      <c r="C272" s="126" t="s">
        <v>692</v>
      </c>
      <c r="D272" s="126" t="s">
        <v>161</v>
      </c>
      <c r="E272" s="127" t="s">
        <v>693</v>
      </c>
      <c r="F272" s="128" t="s">
        <v>694</v>
      </c>
      <c r="G272" s="129" t="s">
        <v>113</v>
      </c>
      <c r="H272" s="130"/>
      <c r="I272" s="140" t="s">
        <v>1225</v>
      </c>
      <c r="J272" s="131"/>
      <c r="K272" s="132" t="s">
        <v>1</v>
      </c>
      <c r="L272" s="133" t="s">
        <v>43</v>
      </c>
      <c r="N272" s="117" t="e">
        <f>M272*#REF!</f>
        <v>#REF!</v>
      </c>
      <c r="O272" s="117">
        <v>0</v>
      </c>
      <c r="P272" s="117" t="e">
        <f>O272*#REF!</f>
        <v>#REF!</v>
      </c>
      <c r="Q272" s="117">
        <v>0</v>
      </c>
      <c r="R272" s="118" t="e">
        <f>Q272*#REF!</f>
        <v>#REF!</v>
      </c>
      <c r="AP272" s="119" t="s">
        <v>146</v>
      </c>
      <c r="AR272" s="119" t="s">
        <v>161</v>
      </c>
      <c r="AS272" s="119" t="s">
        <v>85</v>
      </c>
      <c r="AW272" s="13" t="s">
        <v>109</v>
      </c>
      <c r="BC272" s="120" t="e">
        <f>IF(L272="základní",#REF!,0)</f>
        <v>#REF!</v>
      </c>
      <c r="BD272" s="120">
        <f>IF(L272="snížená",#REF!,0)</f>
        <v>0</v>
      </c>
      <c r="BE272" s="120">
        <f>IF(L272="zákl. přenesená",#REF!,0)</f>
        <v>0</v>
      </c>
      <c r="BF272" s="120">
        <f>IF(L272="sníž. přenesená",#REF!,0)</f>
        <v>0</v>
      </c>
      <c r="BG272" s="120">
        <f>IF(L272="nulová",#REF!,0)</f>
        <v>0</v>
      </c>
      <c r="BH272" s="13" t="s">
        <v>83</v>
      </c>
      <c r="BI272" s="120" t="e">
        <f>ROUND(H272*#REF!,2)</f>
        <v>#REF!</v>
      </c>
      <c r="BJ272" s="13" t="s">
        <v>114</v>
      </c>
      <c r="BK272" s="119" t="s">
        <v>695</v>
      </c>
    </row>
    <row r="273" spans="2:63" s="1" customFormat="1" ht="16.5" customHeight="1">
      <c r="B273" s="27"/>
      <c r="C273" s="126" t="s">
        <v>696</v>
      </c>
      <c r="D273" s="126" t="s">
        <v>161</v>
      </c>
      <c r="E273" s="127" t="s">
        <v>697</v>
      </c>
      <c r="F273" s="128" t="s">
        <v>698</v>
      </c>
      <c r="G273" s="129" t="s">
        <v>113</v>
      </c>
      <c r="H273" s="130"/>
      <c r="I273" s="140" t="s">
        <v>1225</v>
      </c>
      <c r="J273" s="131"/>
      <c r="K273" s="132" t="s">
        <v>1</v>
      </c>
      <c r="L273" s="133" t="s">
        <v>43</v>
      </c>
      <c r="N273" s="117" t="e">
        <f>M273*#REF!</f>
        <v>#REF!</v>
      </c>
      <c r="O273" s="117">
        <v>0</v>
      </c>
      <c r="P273" s="117" t="e">
        <f>O273*#REF!</f>
        <v>#REF!</v>
      </c>
      <c r="Q273" s="117">
        <v>0</v>
      </c>
      <c r="R273" s="118" t="e">
        <f>Q273*#REF!</f>
        <v>#REF!</v>
      </c>
      <c r="AP273" s="119" t="s">
        <v>146</v>
      </c>
      <c r="AR273" s="119" t="s">
        <v>161</v>
      </c>
      <c r="AS273" s="119" t="s">
        <v>85</v>
      </c>
      <c r="AW273" s="13" t="s">
        <v>109</v>
      </c>
      <c r="BC273" s="120" t="e">
        <f>IF(L273="základní",#REF!,0)</f>
        <v>#REF!</v>
      </c>
      <c r="BD273" s="120">
        <f>IF(L273="snížená",#REF!,0)</f>
        <v>0</v>
      </c>
      <c r="BE273" s="120">
        <f>IF(L273="zákl. přenesená",#REF!,0)</f>
        <v>0</v>
      </c>
      <c r="BF273" s="120">
        <f>IF(L273="sníž. přenesená",#REF!,0)</f>
        <v>0</v>
      </c>
      <c r="BG273" s="120">
        <f>IF(L273="nulová",#REF!,0)</f>
        <v>0</v>
      </c>
      <c r="BH273" s="13" t="s">
        <v>83</v>
      </c>
      <c r="BI273" s="120" t="e">
        <f>ROUND(H273*#REF!,2)</f>
        <v>#REF!</v>
      </c>
      <c r="BJ273" s="13" t="s">
        <v>114</v>
      </c>
      <c r="BK273" s="119" t="s">
        <v>699</v>
      </c>
    </row>
    <row r="274" spans="2:63" s="1" customFormat="1" ht="16.5" customHeight="1">
      <c r="B274" s="27"/>
      <c r="C274" s="126" t="s">
        <v>700</v>
      </c>
      <c r="D274" s="126" t="s">
        <v>161</v>
      </c>
      <c r="E274" s="127" t="s">
        <v>701</v>
      </c>
      <c r="F274" s="128" t="s">
        <v>702</v>
      </c>
      <c r="G274" s="129" t="s">
        <v>113</v>
      </c>
      <c r="H274" s="130"/>
      <c r="I274" s="140" t="s">
        <v>1225</v>
      </c>
      <c r="J274" s="131"/>
      <c r="K274" s="132" t="s">
        <v>1</v>
      </c>
      <c r="L274" s="133" t="s">
        <v>43</v>
      </c>
      <c r="N274" s="117" t="e">
        <f>M274*#REF!</f>
        <v>#REF!</v>
      </c>
      <c r="O274" s="117">
        <v>0</v>
      </c>
      <c r="P274" s="117" t="e">
        <f>O274*#REF!</f>
        <v>#REF!</v>
      </c>
      <c r="Q274" s="117">
        <v>0</v>
      </c>
      <c r="R274" s="118" t="e">
        <f>Q274*#REF!</f>
        <v>#REF!</v>
      </c>
      <c r="AP274" s="119" t="s">
        <v>146</v>
      </c>
      <c r="AR274" s="119" t="s">
        <v>161</v>
      </c>
      <c r="AS274" s="119" t="s">
        <v>85</v>
      </c>
      <c r="AW274" s="13" t="s">
        <v>109</v>
      </c>
      <c r="BC274" s="120" t="e">
        <f>IF(L274="základní",#REF!,0)</f>
        <v>#REF!</v>
      </c>
      <c r="BD274" s="120">
        <f>IF(L274="snížená",#REF!,0)</f>
        <v>0</v>
      </c>
      <c r="BE274" s="120">
        <f>IF(L274="zákl. přenesená",#REF!,0)</f>
        <v>0</v>
      </c>
      <c r="BF274" s="120">
        <f>IF(L274="sníž. přenesená",#REF!,0)</f>
        <v>0</v>
      </c>
      <c r="BG274" s="120">
        <f>IF(L274="nulová",#REF!,0)</f>
        <v>0</v>
      </c>
      <c r="BH274" s="13" t="s">
        <v>83</v>
      </c>
      <c r="BI274" s="120" t="e">
        <f>ROUND(H274*#REF!,2)</f>
        <v>#REF!</v>
      </c>
      <c r="BJ274" s="13" t="s">
        <v>114</v>
      </c>
      <c r="BK274" s="119" t="s">
        <v>703</v>
      </c>
    </row>
    <row r="275" spans="2:63" s="1" customFormat="1" ht="16.5" customHeight="1">
      <c r="B275" s="27"/>
      <c r="C275" s="126" t="s">
        <v>704</v>
      </c>
      <c r="D275" s="126" t="s">
        <v>161</v>
      </c>
      <c r="E275" s="127" t="s">
        <v>705</v>
      </c>
      <c r="F275" s="128" t="s">
        <v>706</v>
      </c>
      <c r="G275" s="129" t="s">
        <v>113</v>
      </c>
      <c r="H275" s="130"/>
      <c r="I275" s="140" t="s">
        <v>1225</v>
      </c>
      <c r="J275" s="131"/>
      <c r="K275" s="132" t="s">
        <v>1</v>
      </c>
      <c r="L275" s="133" t="s">
        <v>43</v>
      </c>
      <c r="N275" s="117" t="e">
        <f>M275*#REF!</f>
        <v>#REF!</v>
      </c>
      <c r="O275" s="117">
        <v>0</v>
      </c>
      <c r="P275" s="117" t="e">
        <f>O275*#REF!</f>
        <v>#REF!</v>
      </c>
      <c r="Q275" s="117">
        <v>0</v>
      </c>
      <c r="R275" s="118" t="e">
        <f>Q275*#REF!</f>
        <v>#REF!</v>
      </c>
      <c r="AP275" s="119" t="s">
        <v>146</v>
      </c>
      <c r="AR275" s="119" t="s">
        <v>161</v>
      </c>
      <c r="AS275" s="119" t="s">
        <v>85</v>
      </c>
      <c r="AW275" s="13" t="s">
        <v>109</v>
      </c>
      <c r="BC275" s="120" t="e">
        <f>IF(L275="základní",#REF!,0)</f>
        <v>#REF!</v>
      </c>
      <c r="BD275" s="120">
        <f>IF(L275="snížená",#REF!,0)</f>
        <v>0</v>
      </c>
      <c r="BE275" s="120">
        <f>IF(L275="zákl. přenesená",#REF!,0)</f>
        <v>0</v>
      </c>
      <c r="BF275" s="120">
        <f>IF(L275="sníž. přenesená",#REF!,0)</f>
        <v>0</v>
      </c>
      <c r="BG275" s="120">
        <f>IF(L275="nulová",#REF!,0)</f>
        <v>0</v>
      </c>
      <c r="BH275" s="13" t="s">
        <v>83</v>
      </c>
      <c r="BI275" s="120" t="e">
        <f>ROUND(H275*#REF!,2)</f>
        <v>#REF!</v>
      </c>
      <c r="BJ275" s="13" t="s">
        <v>114</v>
      </c>
      <c r="BK275" s="119" t="s">
        <v>707</v>
      </c>
    </row>
    <row r="276" spans="2:63" s="1" customFormat="1" ht="16.5" customHeight="1">
      <c r="B276" s="27"/>
      <c r="C276" s="126" t="s">
        <v>708</v>
      </c>
      <c r="D276" s="126" t="s">
        <v>161</v>
      </c>
      <c r="E276" s="127" t="s">
        <v>709</v>
      </c>
      <c r="F276" s="128" t="s">
        <v>710</v>
      </c>
      <c r="G276" s="129" t="s">
        <v>113</v>
      </c>
      <c r="H276" s="130"/>
      <c r="I276" s="140" t="s">
        <v>1225</v>
      </c>
      <c r="J276" s="131"/>
      <c r="K276" s="132" t="s">
        <v>1</v>
      </c>
      <c r="L276" s="133" t="s">
        <v>43</v>
      </c>
      <c r="N276" s="117" t="e">
        <f>M276*#REF!</f>
        <v>#REF!</v>
      </c>
      <c r="O276" s="117">
        <v>0</v>
      </c>
      <c r="P276" s="117" t="e">
        <f>O276*#REF!</f>
        <v>#REF!</v>
      </c>
      <c r="Q276" s="117">
        <v>0</v>
      </c>
      <c r="R276" s="118" t="e">
        <f>Q276*#REF!</f>
        <v>#REF!</v>
      </c>
      <c r="AP276" s="119" t="s">
        <v>146</v>
      </c>
      <c r="AR276" s="119" t="s">
        <v>161</v>
      </c>
      <c r="AS276" s="119" t="s">
        <v>85</v>
      </c>
      <c r="AW276" s="13" t="s">
        <v>109</v>
      </c>
      <c r="BC276" s="120" t="e">
        <f>IF(L276="základní",#REF!,0)</f>
        <v>#REF!</v>
      </c>
      <c r="BD276" s="120">
        <f>IF(L276="snížená",#REF!,0)</f>
        <v>0</v>
      </c>
      <c r="BE276" s="120">
        <f>IF(L276="zákl. přenesená",#REF!,0)</f>
        <v>0</v>
      </c>
      <c r="BF276" s="120">
        <f>IF(L276="sníž. přenesená",#REF!,0)</f>
        <v>0</v>
      </c>
      <c r="BG276" s="120">
        <f>IF(L276="nulová",#REF!,0)</f>
        <v>0</v>
      </c>
      <c r="BH276" s="13" t="s">
        <v>83</v>
      </c>
      <c r="BI276" s="120" t="e">
        <f>ROUND(H276*#REF!,2)</f>
        <v>#REF!</v>
      </c>
      <c r="BJ276" s="13" t="s">
        <v>114</v>
      </c>
      <c r="BK276" s="119" t="s">
        <v>711</v>
      </c>
    </row>
    <row r="277" spans="2:63" s="1" customFormat="1" ht="16.5" customHeight="1">
      <c r="B277" s="27"/>
      <c r="C277" s="126" t="s">
        <v>712</v>
      </c>
      <c r="D277" s="126" t="s">
        <v>161</v>
      </c>
      <c r="E277" s="127" t="s">
        <v>713</v>
      </c>
      <c r="F277" s="128" t="s">
        <v>714</v>
      </c>
      <c r="G277" s="129" t="s">
        <v>113</v>
      </c>
      <c r="H277" s="130"/>
      <c r="I277" s="140" t="s">
        <v>1225</v>
      </c>
      <c r="J277" s="131"/>
      <c r="K277" s="132" t="s">
        <v>1</v>
      </c>
      <c r="L277" s="133" t="s">
        <v>43</v>
      </c>
      <c r="N277" s="117" t="e">
        <f>M277*#REF!</f>
        <v>#REF!</v>
      </c>
      <c r="O277" s="117">
        <v>0</v>
      </c>
      <c r="P277" s="117" t="e">
        <f>O277*#REF!</f>
        <v>#REF!</v>
      </c>
      <c r="Q277" s="117">
        <v>0</v>
      </c>
      <c r="R277" s="118" t="e">
        <f>Q277*#REF!</f>
        <v>#REF!</v>
      </c>
      <c r="AP277" s="119" t="s">
        <v>146</v>
      </c>
      <c r="AR277" s="119" t="s">
        <v>161</v>
      </c>
      <c r="AS277" s="119" t="s">
        <v>85</v>
      </c>
      <c r="AW277" s="13" t="s">
        <v>109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13" t="s">
        <v>83</v>
      </c>
      <c r="BI277" s="120" t="e">
        <f>ROUND(H277*#REF!,2)</f>
        <v>#REF!</v>
      </c>
      <c r="BJ277" s="13" t="s">
        <v>114</v>
      </c>
      <c r="BK277" s="119" t="s">
        <v>715</v>
      </c>
    </row>
    <row r="278" spans="2:63" s="1" customFormat="1" ht="16.5" customHeight="1">
      <c r="B278" s="27"/>
      <c r="C278" s="126" t="s">
        <v>716</v>
      </c>
      <c r="D278" s="126" t="s">
        <v>161</v>
      </c>
      <c r="E278" s="127" t="s">
        <v>717</v>
      </c>
      <c r="F278" s="128" t="s">
        <v>718</v>
      </c>
      <c r="G278" s="129" t="s">
        <v>113</v>
      </c>
      <c r="H278" s="130"/>
      <c r="I278" s="140" t="s">
        <v>1225</v>
      </c>
      <c r="J278" s="131"/>
      <c r="K278" s="132" t="s">
        <v>1</v>
      </c>
      <c r="L278" s="133" t="s">
        <v>43</v>
      </c>
      <c r="N278" s="117" t="e">
        <f>M278*#REF!</f>
        <v>#REF!</v>
      </c>
      <c r="O278" s="117">
        <v>0</v>
      </c>
      <c r="P278" s="117" t="e">
        <f>O278*#REF!</f>
        <v>#REF!</v>
      </c>
      <c r="Q278" s="117">
        <v>0</v>
      </c>
      <c r="R278" s="118" t="e">
        <f>Q278*#REF!</f>
        <v>#REF!</v>
      </c>
      <c r="AP278" s="119" t="s">
        <v>146</v>
      </c>
      <c r="AR278" s="119" t="s">
        <v>161</v>
      </c>
      <c r="AS278" s="119" t="s">
        <v>85</v>
      </c>
      <c r="AW278" s="13" t="s">
        <v>109</v>
      </c>
      <c r="BC278" s="120" t="e">
        <f>IF(L278="základní",#REF!,0)</f>
        <v>#REF!</v>
      </c>
      <c r="BD278" s="120">
        <f>IF(L278="snížená",#REF!,0)</f>
        <v>0</v>
      </c>
      <c r="BE278" s="120">
        <f>IF(L278="zákl. přenesená",#REF!,0)</f>
        <v>0</v>
      </c>
      <c r="BF278" s="120">
        <f>IF(L278="sníž. přenesená",#REF!,0)</f>
        <v>0</v>
      </c>
      <c r="BG278" s="120">
        <f>IF(L278="nulová",#REF!,0)</f>
        <v>0</v>
      </c>
      <c r="BH278" s="13" t="s">
        <v>83</v>
      </c>
      <c r="BI278" s="120" t="e">
        <f>ROUND(H278*#REF!,2)</f>
        <v>#REF!</v>
      </c>
      <c r="BJ278" s="13" t="s">
        <v>114</v>
      </c>
      <c r="BK278" s="119" t="s">
        <v>719</v>
      </c>
    </row>
    <row r="279" spans="2:63" s="1" customFormat="1" ht="16.5" customHeight="1">
      <c r="B279" s="27"/>
      <c r="C279" s="126" t="s">
        <v>720</v>
      </c>
      <c r="D279" s="126" t="s">
        <v>161</v>
      </c>
      <c r="E279" s="127" t="s">
        <v>721</v>
      </c>
      <c r="F279" s="128" t="s">
        <v>722</v>
      </c>
      <c r="G279" s="129" t="s">
        <v>113</v>
      </c>
      <c r="H279" s="130"/>
      <c r="I279" s="140" t="s">
        <v>1225</v>
      </c>
      <c r="J279" s="131"/>
      <c r="K279" s="132" t="s">
        <v>1</v>
      </c>
      <c r="L279" s="133" t="s">
        <v>43</v>
      </c>
      <c r="N279" s="117" t="e">
        <f>M279*#REF!</f>
        <v>#REF!</v>
      </c>
      <c r="O279" s="117">
        <v>0</v>
      </c>
      <c r="P279" s="117" t="e">
        <f>O279*#REF!</f>
        <v>#REF!</v>
      </c>
      <c r="Q279" s="117">
        <v>0</v>
      </c>
      <c r="R279" s="118" t="e">
        <f>Q279*#REF!</f>
        <v>#REF!</v>
      </c>
      <c r="AP279" s="119" t="s">
        <v>146</v>
      </c>
      <c r="AR279" s="119" t="s">
        <v>161</v>
      </c>
      <c r="AS279" s="119" t="s">
        <v>85</v>
      </c>
      <c r="AW279" s="13" t="s">
        <v>109</v>
      </c>
      <c r="BC279" s="120" t="e">
        <f>IF(L279="základní",#REF!,0)</f>
        <v>#REF!</v>
      </c>
      <c r="BD279" s="120">
        <f>IF(L279="snížená",#REF!,0)</f>
        <v>0</v>
      </c>
      <c r="BE279" s="120">
        <f>IF(L279="zákl. přenesená",#REF!,0)</f>
        <v>0</v>
      </c>
      <c r="BF279" s="120">
        <f>IF(L279="sníž. přenesená",#REF!,0)</f>
        <v>0</v>
      </c>
      <c r="BG279" s="120">
        <f>IF(L279="nulová",#REF!,0)</f>
        <v>0</v>
      </c>
      <c r="BH279" s="13" t="s">
        <v>83</v>
      </c>
      <c r="BI279" s="120" t="e">
        <f>ROUND(H279*#REF!,2)</f>
        <v>#REF!</v>
      </c>
      <c r="BJ279" s="13" t="s">
        <v>114</v>
      </c>
      <c r="BK279" s="119" t="s">
        <v>723</v>
      </c>
    </row>
    <row r="280" spans="2:63" s="1" customFormat="1" ht="16.5" customHeight="1">
      <c r="B280" s="27"/>
      <c r="C280" s="126" t="s">
        <v>724</v>
      </c>
      <c r="D280" s="126" t="s">
        <v>161</v>
      </c>
      <c r="E280" s="127" t="s">
        <v>725</v>
      </c>
      <c r="F280" s="128" t="s">
        <v>726</v>
      </c>
      <c r="G280" s="129" t="s">
        <v>113</v>
      </c>
      <c r="H280" s="130"/>
      <c r="I280" s="140" t="s">
        <v>1225</v>
      </c>
      <c r="J280" s="131"/>
      <c r="K280" s="132" t="s">
        <v>1</v>
      </c>
      <c r="L280" s="133" t="s">
        <v>43</v>
      </c>
      <c r="N280" s="117" t="e">
        <f>M280*#REF!</f>
        <v>#REF!</v>
      </c>
      <c r="O280" s="117">
        <v>0</v>
      </c>
      <c r="P280" s="117" t="e">
        <f>O280*#REF!</f>
        <v>#REF!</v>
      </c>
      <c r="Q280" s="117">
        <v>0</v>
      </c>
      <c r="R280" s="118" t="e">
        <f>Q280*#REF!</f>
        <v>#REF!</v>
      </c>
      <c r="AP280" s="119" t="s">
        <v>146</v>
      </c>
      <c r="AR280" s="119" t="s">
        <v>161</v>
      </c>
      <c r="AS280" s="119" t="s">
        <v>85</v>
      </c>
      <c r="AW280" s="13" t="s">
        <v>109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13" t="s">
        <v>83</v>
      </c>
      <c r="BI280" s="120" t="e">
        <f>ROUND(H280*#REF!,2)</f>
        <v>#REF!</v>
      </c>
      <c r="BJ280" s="13" t="s">
        <v>114</v>
      </c>
      <c r="BK280" s="119" t="s">
        <v>727</v>
      </c>
    </row>
    <row r="281" spans="2:63" s="1" customFormat="1" ht="16.5" customHeight="1">
      <c r="B281" s="27"/>
      <c r="C281" s="126" t="s">
        <v>728</v>
      </c>
      <c r="D281" s="126" t="s">
        <v>161</v>
      </c>
      <c r="E281" s="127" t="s">
        <v>729</v>
      </c>
      <c r="F281" s="128" t="s">
        <v>730</v>
      </c>
      <c r="G281" s="129" t="s">
        <v>113</v>
      </c>
      <c r="H281" s="130"/>
      <c r="I281" s="140" t="s">
        <v>1225</v>
      </c>
      <c r="J281" s="131"/>
      <c r="K281" s="132" t="s">
        <v>1</v>
      </c>
      <c r="L281" s="133" t="s">
        <v>43</v>
      </c>
      <c r="N281" s="117" t="e">
        <f>M281*#REF!</f>
        <v>#REF!</v>
      </c>
      <c r="O281" s="117">
        <v>0</v>
      </c>
      <c r="P281" s="117" t="e">
        <f>O281*#REF!</f>
        <v>#REF!</v>
      </c>
      <c r="Q281" s="117">
        <v>0</v>
      </c>
      <c r="R281" s="118" t="e">
        <f>Q281*#REF!</f>
        <v>#REF!</v>
      </c>
      <c r="AP281" s="119" t="s">
        <v>146</v>
      </c>
      <c r="AR281" s="119" t="s">
        <v>161</v>
      </c>
      <c r="AS281" s="119" t="s">
        <v>85</v>
      </c>
      <c r="AW281" s="13" t="s">
        <v>109</v>
      </c>
      <c r="BC281" s="120" t="e">
        <f>IF(L281="základní",#REF!,0)</f>
        <v>#REF!</v>
      </c>
      <c r="BD281" s="120">
        <f>IF(L281="snížená",#REF!,0)</f>
        <v>0</v>
      </c>
      <c r="BE281" s="120">
        <f>IF(L281="zákl. přenesená",#REF!,0)</f>
        <v>0</v>
      </c>
      <c r="BF281" s="120">
        <f>IF(L281="sníž. přenesená",#REF!,0)</f>
        <v>0</v>
      </c>
      <c r="BG281" s="120">
        <f>IF(L281="nulová",#REF!,0)</f>
        <v>0</v>
      </c>
      <c r="BH281" s="13" t="s">
        <v>83</v>
      </c>
      <c r="BI281" s="120" t="e">
        <f>ROUND(H281*#REF!,2)</f>
        <v>#REF!</v>
      </c>
      <c r="BJ281" s="13" t="s">
        <v>114</v>
      </c>
      <c r="BK281" s="119" t="s">
        <v>731</v>
      </c>
    </row>
    <row r="282" spans="2:63" s="1" customFormat="1" ht="16.5" customHeight="1">
      <c r="B282" s="27"/>
      <c r="C282" s="126" t="s">
        <v>732</v>
      </c>
      <c r="D282" s="126" t="s">
        <v>161</v>
      </c>
      <c r="E282" s="127" t="s">
        <v>733</v>
      </c>
      <c r="F282" s="128" t="s">
        <v>734</v>
      </c>
      <c r="G282" s="129" t="s">
        <v>113</v>
      </c>
      <c r="H282" s="130"/>
      <c r="I282" s="140" t="s">
        <v>1225</v>
      </c>
      <c r="J282" s="131"/>
      <c r="K282" s="132" t="s">
        <v>1</v>
      </c>
      <c r="L282" s="133" t="s">
        <v>43</v>
      </c>
      <c r="N282" s="117" t="e">
        <f>M282*#REF!</f>
        <v>#REF!</v>
      </c>
      <c r="O282" s="117">
        <v>0</v>
      </c>
      <c r="P282" s="117" t="e">
        <f>O282*#REF!</f>
        <v>#REF!</v>
      </c>
      <c r="Q282" s="117">
        <v>0</v>
      </c>
      <c r="R282" s="118" t="e">
        <f>Q282*#REF!</f>
        <v>#REF!</v>
      </c>
      <c r="AP282" s="119" t="s">
        <v>146</v>
      </c>
      <c r="AR282" s="119" t="s">
        <v>161</v>
      </c>
      <c r="AS282" s="119" t="s">
        <v>85</v>
      </c>
      <c r="AW282" s="13" t="s">
        <v>109</v>
      </c>
      <c r="BC282" s="120" t="e">
        <f>IF(L282="základní",#REF!,0)</f>
        <v>#REF!</v>
      </c>
      <c r="BD282" s="120">
        <f>IF(L282="snížená",#REF!,0)</f>
        <v>0</v>
      </c>
      <c r="BE282" s="120">
        <f>IF(L282="zákl. přenesená",#REF!,0)</f>
        <v>0</v>
      </c>
      <c r="BF282" s="120">
        <f>IF(L282="sníž. přenesená",#REF!,0)</f>
        <v>0</v>
      </c>
      <c r="BG282" s="120">
        <f>IF(L282="nulová",#REF!,0)</f>
        <v>0</v>
      </c>
      <c r="BH282" s="13" t="s">
        <v>83</v>
      </c>
      <c r="BI282" s="120" t="e">
        <f>ROUND(H282*#REF!,2)</f>
        <v>#REF!</v>
      </c>
      <c r="BJ282" s="13" t="s">
        <v>114</v>
      </c>
      <c r="BK282" s="119" t="s">
        <v>735</v>
      </c>
    </row>
    <row r="283" spans="2:63" s="1" customFormat="1" ht="16.5" customHeight="1">
      <c r="B283" s="27"/>
      <c r="C283" s="126" t="s">
        <v>736</v>
      </c>
      <c r="D283" s="126" t="s">
        <v>161</v>
      </c>
      <c r="E283" s="127" t="s">
        <v>737</v>
      </c>
      <c r="F283" s="128" t="s">
        <v>738</v>
      </c>
      <c r="G283" s="129" t="s">
        <v>113</v>
      </c>
      <c r="H283" s="130"/>
      <c r="I283" s="140" t="s">
        <v>1225</v>
      </c>
      <c r="J283" s="131"/>
      <c r="K283" s="132" t="s">
        <v>1</v>
      </c>
      <c r="L283" s="133" t="s">
        <v>43</v>
      </c>
      <c r="N283" s="117" t="e">
        <f>M283*#REF!</f>
        <v>#REF!</v>
      </c>
      <c r="O283" s="117">
        <v>0</v>
      </c>
      <c r="P283" s="117" t="e">
        <f>O283*#REF!</f>
        <v>#REF!</v>
      </c>
      <c r="Q283" s="117">
        <v>0</v>
      </c>
      <c r="R283" s="118" t="e">
        <f>Q283*#REF!</f>
        <v>#REF!</v>
      </c>
      <c r="AP283" s="119" t="s">
        <v>146</v>
      </c>
      <c r="AR283" s="119" t="s">
        <v>161</v>
      </c>
      <c r="AS283" s="119" t="s">
        <v>85</v>
      </c>
      <c r="AW283" s="13" t="s">
        <v>109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13" t="s">
        <v>83</v>
      </c>
      <c r="BI283" s="120" t="e">
        <f>ROUND(H283*#REF!,2)</f>
        <v>#REF!</v>
      </c>
      <c r="BJ283" s="13" t="s">
        <v>114</v>
      </c>
      <c r="BK283" s="119" t="s">
        <v>739</v>
      </c>
    </row>
    <row r="284" spans="2:63" s="1" customFormat="1" ht="16.5" customHeight="1">
      <c r="B284" s="27"/>
      <c r="C284" s="126" t="s">
        <v>740</v>
      </c>
      <c r="D284" s="126" t="s">
        <v>161</v>
      </c>
      <c r="E284" s="127" t="s">
        <v>741</v>
      </c>
      <c r="F284" s="128" t="s">
        <v>742</v>
      </c>
      <c r="G284" s="129" t="s">
        <v>113</v>
      </c>
      <c r="H284" s="130"/>
      <c r="I284" s="140" t="s">
        <v>1225</v>
      </c>
      <c r="J284" s="131"/>
      <c r="K284" s="132" t="s">
        <v>1</v>
      </c>
      <c r="L284" s="133" t="s">
        <v>43</v>
      </c>
      <c r="N284" s="117" t="e">
        <f>M284*#REF!</f>
        <v>#REF!</v>
      </c>
      <c r="O284" s="117">
        <v>0</v>
      </c>
      <c r="P284" s="117" t="e">
        <f>O284*#REF!</f>
        <v>#REF!</v>
      </c>
      <c r="Q284" s="117">
        <v>0</v>
      </c>
      <c r="R284" s="118" t="e">
        <f>Q284*#REF!</f>
        <v>#REF!</v>
      </c>
      <c r="AP284" s="119" t="s">
        <v>146</v>
      </c>
      <c r="AR284" s="119" t="s">
        <v>161</v>
      </c>
      <c r="AS284" s="119" t="s">
        <v>85</v>
      </c>
      <c r="AW284" s="13" t="s">
        <v>109</v>
      </c>
      <c r="BC284" s="120" t="e">
        <f>IF(L284="základní",#REF!,0)</f>
        <v>#REF!</v>
      </c>
      <c r="BD284" s="120">
        <f>IF(L284="snížená",#REF!,0)</f>
        <v>0</v>
      </c>
      <c r="BE284" s="120">
        <f>IF(L284="zákl. přenesená",#REF!,0)</f>
        <v>0</v>
      </c>
      <c r="BF284" s="120">
        <f>IF(L284="sníž. přenesená",#REF!,0)</f>
        <v>0</v>
      </c>
      <c r="BG284" s="120">
        <f>IF(L284="nulová",#REF!,0)</f>
        <v>0</v>
      </c>
      <c r="BH284" s="13" t="s">
        <v>83</v>
      </c>
      <c r="BI284" s="120" t="e">
        <f>ROUND(H284*#REF!,2)</f>
        <v>#REF!</v>
      </c>
      <c r="BJ284" s="13" t="s">
        <v>114</v>
      </c>
      <c r="BK284" s="119" t="s">
        <v>743</v>
      </c>
    </row>
    <row r="285" spans="2:63" s="1" customFormat="1" ht="16.5" customHeight="1">
      <c r="B285" s="27"/>
      <c r="C285" s="126" t="s">
        <v>744</v>
      </c>
      <c r="D285" s="126" t="s">
        <v>161</v>
      </c>
      <c r="E285" s="127" t="s">
        <v>745</v>
      </c>
      <c r="F285" s="128" t="s">
        <v>746</v>
      </c>
      <c r="G285" s="129" t="s">
        <v>113</v>
      </c>
      <c r="H285" s="130"/>
      <c r="I285" s="140" t="s">
        <v>1225</v>
      </c>
      <c r="J285" s="131"/>
      <c r="K285" s="132" t="s">
        <v>1</v>
      </c>
      <c r="L285" s="133" t="s">
        <v>43</v>
      </c>
      <c r="N285" s="117" t="e">
        <f>M285*#REF!</f>
        <v>#REF!</v>
      </c>
      <c r="O285" s="117">
        <v>0</v>
      </c>
      <c r="P285" s="117" t="e">
        <f>O285*#REF!</f>
        <v>#REF!</v>
      </c>
      <c r="Q285" s="117">
        <v>0</v>
      </c>
      <c r="R285" s="118" t="e">
        <f>Q285*#REF!</f>
        <v>#REF!</v>
      </c>
      <c r="AP285" s="119" t="s">
        <v>146</v>
      </c>
      <c r="AR285" s="119" t="s">
        <v>161</v>
      </c>
      <c r="AS285" s="119" t="s">
        <v>85</v>
      </c>
      <c r="AW285" s="13" t="s">
        <v>109</v>
      </c>
      <c r="BC285" s="120" t="e">
        <f>IF(L285="základní",#REF!,0)</f>
        <v>#REF!</v>
      </c>
      <c r="BD285" s="120">
        <f>IF(L285="snížená",#REF!,0)</f>
        <v>0</v>
      </c>
      <c r="BE285" s="120">
        <f>IF(L285="zákl. přenesená",#REF!,0)</f>
        <v>0</v>
      </c>
      <c r="BF285" s="120">
        <f>IF(L285="sníž. přenesená",#REF!,0)</f>
        <v>0</v>
      </c>
      <c r="BG285" s="120">
        <f>IF(L285="nulová",#REF!,0)</f>
        <v>0</v>
      </c>
      <c r="BH285" s="13" t="s">
        <v>83</v>
      </c>
      <c r="BI285" s="120" t="e">
        <f>ROUND(H285*#REF!,2)</f>
        <v>#REF!</v>
      </c>
      <c r="BJ285" s="13" t="s">
        <v>114</v>
      </c>
      <c r="BK285" s="119" t="s">
        <v>747</v>
      </c>
    </row>
    <row r="286" spans="2:63" s="1" customFormat="1" ht="16.5" customHeight="1">
      <c r="B286" s="27"/>
      <c r="C286" s="126" t="s">
        <v>748</v>
      </c>
      <c r="D286" s="126" t="s">
        <v>161</v>
      </c>
      <c r="E286" s="127" t="s">
        <v>749</v>
      </c>
      <c r="F286" s="128" t="s">
        <v>750</v>
      </c>
      <c r="G286" s="129" t="s">
        <v>113</v>
      </c>
      <c r="H286" s="130"/>
      <c r="I286" s="140" t="s">
        <v>1225</v>
      </c>
      <c r="J286" s="131"/>
      <c r="K286" s="132" t="s">
        <v>1</v>
      </c>
      <c r="L286" s="133" t="s">
        <v>43</v>
      </c>
      <c r="N286" s="117" t="e">
        <f>M286*#REF!</f>
        <v>#REF!</v>
      </c>
      <c r="O286" s="117">
        <v>0</v>
      </c>
      <c r="P286" s="117" t="e">
        <f>O286*#REF!</f>
        <v>#REF!</v>
      </c>
      <c r="Q286" s="117">
        <v>0</v>
      </c>
      <c r="R286" s="118" t="e">
        <f>Q286*#REF!</f>
        <v>#REF!</v>
      </c>
      <c r="AP286" s="119" t="s">
        <v>146</v>
      </c>
      <c r="AR286" s="119" t="s">
        <v>161</v>
      </c>
      <c r="AS286" s="119" t="s">
        <v>85</v>
      </c>
      <c r="AW286" s="13" t="s">
        <v>109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13" t="s">
        <v>83</v>
      </c>
      <c r="BI286" s="120" t="e">
        <f>ROUND(H286*#REF!,2)</f>
        <v>#REF!</v>
      </c>
      <c r="BJ286" s="13" t="s">
        <v>114</v>
      </c>
      <c r="BK286" s="119" t="s">
        <v>751</v>
      </c>
    </row>
    <row r="287" spans="2:63" s="1" customFormat="1" ht="16.5" customHeight="1">
      <c r="B287" s="27"/>
      <c r="C287" s="126" t="s">
        <v>752</v>
      </c>
      <c r="D287" s="126" t="s">
        <v>161</v>
      </c>
      <c r="E287" s="127" t="s">
        <v>753</v>
      </c>
      <c r="F287" s="128" t="s">
        <v>754</v>
      </c>
      <c r="G287" s="129" t="s">
        <v>113</v>
      </c>
      <c r="H287" s="130"/>
      <c r="I287" s="140" t="s">
        <v>1225</v>
      </c>
      <c r="J287" s="131"/>
      <c r="K287" s="132" t="s">
        <v>1</v>
      </c>
      <c r="L287" s="133" t="s">
        <v>43</v>
      </c>
      <c r="N287" s="117" t="e">
        <f>M287*#REF!</f>
        <v>#REF!</v>
      </c>
      <c r="O287" s="117">
        <v>0</v>
      </c>
      <c r="P287" s="117" t="e">
        <f>O287*#REF!</f>
        <v>#REF!</v>
      </c>
      <c r="Q287" s="117">
        <v>0</v>
      </c>
      <c r="R287" s="118" t="e">
        <f>Q287*#REF!</f>
        <v>#REF!</v>
      </c>
      <c r="AP287" s="119" t="s">
        <v>146</v>
      </c>
      <c r="AR287" s="119" t="s">
        <v>161</v>
      </c>
      <c r="AS287" s="119" t="s">
        <v>85</v>
      </c>
      <c r="AW287" s="13" t="s">
        <v>109</v>
      </c>
      <c r="BC287" s="120" t="e">
        <f>IF(L287="základní",#REF!,0)</f>
        <v>#REF!</v>
      </c>
      <c r="BD287" s="120">
        <f>IF(L287="snížená",#REF!,0)</f>
        <v>0</v>
      </c>
      <c r="BE287" s="120">
        <f>IF(L287="zákl. přenesená",#REF!,0)</f>
        <v>0</v>
      </c>
      <c r="BF287" s="120">
        <f>IF(L287="sníž. přenesená",#REF!,0)</f>
        <v>0</v>
      </c>
      <c r="BG287" s="120">
        <f>IF(L287="nulová",#REF!,0)</f>
        <v>0</v>
      </c>
      <c r="BH287" s="13" t="s">
        <v>83</v>
      </c>
      <c r="BI287" s="120" t="e">
        <f>ROUND(H287*#REF!,2)</f>
        <v>#REF!</v>
      </c>
      <c r="BJ287" s="13" t="s">
        <v>114</v>
      </c>
      <c r="BK287" s="119" t="s">
        <v>755</v>
      </c>
    </row>
    <row r="288" spans="2:63" s="1" customFormat="1" ht="16.5" customHeight="1">
      <c r="B288" s="27"/>
      <c r="C288" s="126" t="s">
        <v>756</v>
      </c>
      <c r="D288" s="126" t="s">
        <v>161</v>
      </c>
      <c r="E288" s="127" t="s">
        <v>757</v>
      </c>
      <c r="F288" s="128" t="s">
        <v>758</v>
      </c>
      <c r="G288" s="129" t="s">
        <v>113</v>
      </c>
      <c r="H288" s="130"/>
      <c r="I288" s="140" t="s">
        <v>1225</v>
      </c>
      <c r="J288" s="131"/>
      <c r="K288" s="132" t="s">
        <v>1</v>
      </c>
      <c r="L288" s="133" t="s">
        <v>43</v>
      </c>
      <c r="N288" s="117" t="e">
        <f>M288*#REF!</f>
        <v>#REF!</v>
      </c>
      <c r="O288" s="117">
        <v>0</v>
      </c>
      <c r="P288" s="117" t="e">
        <f>O288*#REF!</f>
        <v>#REF!</v>
      </c>
      <c r="Q288" s="117">
        <v>0</v>
      </c>
      <c r="R288" s="118" t="e">
        <f>Q288*#REF!</f>
        <v>#REF!</v>
      </c>
      <c r="AP288" s="119" t="s">
        <v>146</v>
      </c>
      <c r="AR288" s="119" t="s">
        <v>161</v>
      </c>
      <c r="AS288" s="119" t="s">
        <v>85</v>
      </c>
      <c r="AW288" s="13" t="s">
        <v>109</v>
      </c>
      <c r="BC288" s="120" t="e">
        <f>IF(L288="základní",#REF!,0)</f>
        <v>#REF!</v>
      </c>
      <c r="BD288" s="120">
        <f>IF(L288="snížená",#REF!,0)</f>
        <v>0</v>
      </c>
      <c r="BE288" s="120">
        <f>IF(L288="zákl. přenesená",#REF!,0)</f>
        <v>0</v>
      </c>
      <c r="BF288" s="120">
        <f>IF(L288="sníž. přenesená",#REF!,0)</f>
        <v>0</v>
      </c>
      <c r="BG288" s="120">
        <f>IF(L288="nulová",#REF!,0)</f>
        <v>0</v>
      </c>
      <c r="BH288" s="13" t="s">
        <v>83</v>
      </c>
      <c r="BI288" s="120" t="e">
        <f>ROUND(H288*#REF!,2)</f>
        <v>#REF!</v>
      </c>
      <c r="BJ288" s="13" t="s">
        <v>114</v>
      </c>
      <c r="BK288" s="119" t="s">
        <v>759</v>
      </c>
    </row>
    <row r="289" spans="2:63" s="1" customFormat="1" ht="16.5" customHeight="1">
      <c r="B289" s="27"/>
      <c r="C289" s="126" t="s">
        <v>760</v>
      </c>
      <c r="D289" s="126" t="s">
        <v>161</v>
      </c>
      <c r="E289" s="127" t="s">
        <v>761</v>
      </c>
      <c r="F289" s="128" t="s">
        <v>762</v>
      </c>
      <c r="G289" s="129" t="s">
        <v>113</v>
      </c>
      <c r="H289" s="130"/>
      <c r="I289" s="140" t="s">
        <v>1225</v>
      </c>
      <c r="J289" s="131"/>
      <c r="K289" s="132" t="s">
        <v>1</v>
      </c>
      <c r="L289" s="133" t="s">
        <v>43</v>
      </c>
      <c r="N289" s="117" t="e">
        <f>M289*#REF!</f>
        <v>#REF!</v>
      </c>
      <c r="O289" s="117">
        <v>0</v>
      </c>
      <c r="P289" s="117" t="e">
        <f>O289*#REF!</f>
        <v>#REF!</v>
      </c>
      <c r="Q289" s="117">
        <v>0</v>
      </c>
      <c r="R289" s="118" t="e">
        <f>Q289*#REF!</f>
        <v>#REF!</v>
      </c>
      <c r="AP289" s="119" t="s">
        <v>146</v>
      </c>
      <c r="AR289" s="119" t="s">
        <v>161</v>
      </c>
      <c r="AS289" s="119" t="s">
        <v>85</v>
      </c>
      <c r="AW289" s="13" t="s">
        <v>109</v>
      </c>
      <c r="BC289" s="120" t="e">
        <f>IF(L289="základní",#REF!,0)</f>
        <v>#REF!</v>
      </c>
      <c r="BD289" s="120">
        <f>IF(L289="snížená",#REF!,0)</f>
        <v>0</v>
      </c>
      <c r="BE289" s="120">
        <f>IF(L289="zákl. přenesená",#REF!,0)</f>
        <v>0</v>
      </c>
      <c r="BF289" s="120">
        <f>IF(L289="sníž. přenesená",#REF!,0)</f>
        <v>0</v>
      </c>
      <c r="BG289" s="120">
        <f>IF(L289="nulová",#REF!,0)</f>
        <v>0</v>
      </c>
      <c r="BH289" s="13" t="s">
        <v>83</v>
      </c>
      <c r="BI289" s="120" t="e">
        <f>ROUND(H289*#REF!,2)</f>
        <v>#REF!</v>
      </c>
      <c r="BJ289" s="13" t="s">
        <v>114</v>
      </c>
      <c r="BK289" s="119" t="s">
        <v>763</v>
      </c>
    </row>
    <row r="290" spans="2:63" s="1" customFormat="1" ht="16.5" customHeight="1">
      <c r="B290" s="27"/>
      <c r="C290" s="126" t="s">
        <v>764</v>
      </c>
      <c r="D290" s="126" t="s">
        <v>161</v>
      </c>
      <c r="E290" s="127" t="s">
        <v>765</v>
      </c>
      <c r="F290" s="128" t="s">
        <v>766</v>
      </c>
      <c r="G290" s="129" t="s">
        <v>113</v>
      </c>
      <c r="H290" s="130"/>
      <c r="I290" s="140" t="s">
        <v>1225</v>
      </c>
      <c r="J290" s="131"/>
      <c r="K290" s="132" t="s">
        <v>1</v>
      </c>
      <c r="L290" s="133" t="s">
        <v>43</v>
      </c>
      <c r="N290" s="117" t="e">
        <f>M290*#REF!</f>
        <v>#REF!</v>
      </c>
      <c r="O290" s="117">
        <v>0</v>
      </c>
      <c r="P290" s="117" t="e">
        <f>O290*#REF!</f>
        <v>#REF!</v>
      </c>
      <c r="Q290" s="117">
        <v>0</v>
      </c>
      <c r="R290" s="118" t="e">
        <f>Q290*#REF!</f>
        <v>#REF!</v>
      </c>
      <c r="AP290" s="119" t="s">
        <v>146</v>
      </c>
      <c r="AR290" s="119" t="s">
        <v>161</v>
      </c>
      <c r="AS290" s="119" t="s">
        <v>85</v>
      </c>
      <c r="AW290" s="13" t="s">
        <v>109</v>
      </c>
      <c r="BC290" s="120" t="e">
        <f>IF(L290="základní",#REF!,0)</f>
        <v>#REF!</v>
      </c>
      <c r="BD290" s="120">
        <f>IF(L290="snížená",#REF!,0)</f>
        <v>0</v>
      </c>
      <c r="BE290" s="120">
        <f>IF(L290="zákl. přenesená",#REF!,0)</f>
        <v>0</v>
      </c>
      <c r="BF290" s="120">
        <f>IF(L290="sníž. přenesená",#REF!,0)</f>
        <v>0</v>
      </c>
      <c r="BG290" s="120">
        <f>IF(L290="nulová",#REF!,0)</f>
        <v>0</v>
      </c>
      <c r="BH290" s="13" t="s">
        <v>83</v>
      </c>
      <c r="BI290" s="120" t="e">
        <f>ROUND(H290*#REF!,2)</f>
        <v>#REF!</v>
      </c>
      <c r="BJ290" s="13" t="s">
        <v>114</v>
      </c>
      <c r="BK290" s="119" t="s">
        <v>767</v>
      </c>
    </row>
    <row r="291" spans="2:63" s="1" customFormat="1" ht="16.5" customHeight="1">
      <c r="B291" s="27"/>
      <c r="C291" s="126" t="s">
        <v>768</v>
      </c>
      <c r="D291" s="126" t="s">
        <v>161</v>
      </c>
      <c r="E291" s="127" t="s">
        <v>769</v>
      </c>
      <c r="F291" s="128" t="s">
        <v>770</v>
      </c>
      <c r="G291" s="129" t="s">
        <v>113</v>
      </c>
      <c r="H291" s="130"/>
      <c r="I291" s="140" t="s">
        <v>1225</v>
      </c>
      <c r="J291" s="131"/>
      <c r="K291" s="132" t="s">
        <v>1</v>
      </c>
      <c r="L291" s="133" t="s">
        <v>43</v>
      </c>
      <c r="N291" s="117" t="e">
        <f>M291*#REF!</f>
        <v>#REF!</v>
      </c>
      <c r="O291" s="117">
        <v>0</v>
      </c>
      <c r="P291" s="117" t="e">
        <f>O291*#REF!</f>
        <v>#REF!</v>
      </c>
      <c r="Q291" s="117">
        <v>0</v>
      </c>
      <c r="R291" s="118" t="e">
        <f>Q291*#REF!</f>
        <v>#REF!</v>
      </c>
      <c r="AP291" s="119" t="s">
        <v>146</v>
      </c>
      <c r="AR291" s="119" t="s">
        <v>161</v>
      </c>
      <c r="AS291" s="119" t="s">
        <v>85</v>
      </c>
      <c r="AW291" s="13" t="s">
        <v>109</v>
      </c>
      <c r="BC291" s="120" t="e">
        <f>IF(L291="základní",#REF!,0)</f>
        <v>#REF!</v>
      </c>
      <c r="BD291" s="120">
        <f>IF(L291="snížená",#REF!,0)</f>
        <v>0</v>
      </c>
      <c r="BE291" s="120">
        <f>IF(L291="zákl. přenesená",#REF!,0)</f>
        <v>0</v>
      </c>
      <c r="BF291" s="120">
        <f>IF(L291="sníž. přenesená",#REF!,0)</f>
        <v>0</v>
      </c>
      <c r="BG291" s="120">
        <f>IF(L291="nulová",#REF!,0)</f>
        <v>0</v>
      </c>
      <c r="BH291" s="13" t="s">
        <v>83</v>
      </c>
      <c r="BI291" s="120" t="e">
        <f>ROUND(H291*#REF!,2)</f>
        <v>#REF!</v>
      </c>
      <c r="BJ291" s="13" t="s">
        <v>114</v>
      </c>
      <c r="BK291" s="119" t="s">
        <v>771</v>
      </c>
    </row>
    <row r="292" spans="2:63" s="1" customFormat="1" ht="16.5" customHeight="1">
      <c r="B292" s="27"/>
      <c r="C292" s="126" t="s">
        <v>772</v>
      </c>
      <c r="D292" s="126" t="s">
        <v>161</v>
      </c>
      <c r="E292" s="127" t="s">
        <v>773</v>
      </c>
      <c r="F292" s="128" t="s">
        <v>774</v>
      </c>
      <c r="G292" s="129" t="s">
        <v>113</v>
      </c>
      <c r="H292" s="130"/>
      <c r="I292" s="140" t="s">
        <v>1225</v>
      </c>
      <c r="J292" s="131"/>
      <c r="K292" s="132" t="s">
        <v>1</v>
      </c>
      <c r="L292" s="133" t="s">
        <v>43</v>
      </c>
      <c r="N292" s="117" t="e">
        <f>M292*#REF!</f>
        <v>#REF!</v>
      </c>
      <c r="O292" s="117">
        <v>0</v>
      </c>
      <c r="P292" s="117" t="e">
        <f>O292*#REF!</f>
        <v>#REF!</v>
      </c>
      <c r="Q292" s="117">
        <v>0</v>
      </c>
      <c r="R292" s="118" t="e">
        <f>Q292*#REF!</f>
        <v>#REF!</v>
      </c>
      <c r="AP292" s="119" t="s">
        <v>146</v>
      </c>
      <c r="AR292" s="119" t="s">
        <v>161</v>
      </c>
      <c r="AS292" s="119" t="s">
        <v>85</v>
      </c>
      <c r="AW292" s="13" t="s">
        <v>109</v>
      </c>
      <c r="BC292" s="120" t="e">
        <f>IF(L292="základní",#REF!,0)</f>
        <v>#REF!</v>
      </c>
      <c r="BD292" s="120">
        <f>IF(L292="snížená",#REF!,0)</f>
        <v>0</v>
      </c>
      <c r="BE292" s="120">
        <f>IF(L292="zákl. přenesená",#REF!,0)</f>
        <v>0</v>
      </c>
      <c r="BF292" s="120">
        <f>IF(L292="sníž. přenesená",#REF!,0)</f>
        <v>0</v>
      </c>
      <c r="BG292" s="120">
        <f>IF(L292="nulová",#REF!,0)</f>
        <v>0</v>
      </c>
      <c r="BH292" s="13" t="s">
        <v>83</v>
      </c>
      <c r="BI292" s="120" t="e">
        <f>ROUND(H292*#REF!,2)</f>
        <v>#REF!</v>
      </c>
      <c r="BJ292" s="13" t="s">
        <v>114</v>
      </c>
      <c r="BK292" s="119" t="s">
        <v>775</v>
      </c>
    </row>
    <row r="293" spans="2:63" s="1" customFormat="1" ht="16.5" customHeight="1">
      <c r="B293" s="27"/>
      <c r="C293" s="126" t="s">
        <v>776</v>
      </c>
      <c r="D293" s="126" t="s">
        <v>161</v>
      </c>
      <c r="E293" s="127" t="s">
        <v>777</v>
      </c>
      <c r="F293" s="128" t="s">
        <v>778</v>
      </c>
      <c r="G293" s="129" t="s">
        <v>113</v>
      </c>
      <c r="H293" s="130"/>
      <c r="I293" s="140" t="s">
        <v>1225</v>
      </c>
      <c r="J293" s="131"/>
      <c r="K293" s="132" t="s">
        <v>1</v>
      </c>
      <c r="L293" s="133" t="s">
        <v>43</v>
      </c>
      <c r="N293" s="117" t="e">
        <f>M293*#REF!</f>
        <v>#REF!</v>
      </c>
      <c r="O293" s="117">
        <v>0</v>
      </c>
      <c r="P293" s="117" t="e">
        <f>O293*#REF!</f>
        <v>#REF!</v>
      </c>
      <c r="Q293" s="117">
        <v>0</v>
      </c>
      <c r="R293" s="118" t="e">
        <f>Q293*#REF!</f>
        <v>#REF!</v>
      </c>
      <c r="AP293" s="119" t="s">
        <v>146</v>
      </c>
      <c r="AR293" s="119" t="s">
        <v>161</v>
      </c>
      <c r="AS293" s="119" t="s">
        <v>85</v>
      </c>
      <c r="AW293" s="13" t="s">
        <v>109</v>
      </c>
      <c r="BC293" s="120" t="e">
        <f>IF(L293="základní",#REF!,0)</f>
        <v>#REF!</v>
      </c>
      <c r="BD293" s="120">
        <f>IF(L293="snížená",#REF!,0)</f>
        <v>0</v>
      </c>
      <c r="BE293" s="120">
        <f>IF(L293="zákl. přenesená",#REF!,0)</f>
        <v>0</v>
      </c>
      <c r="BF293" s="120">
        <f>IF(L293="sníž. přenesená",#REF!,0)</f>
        <v>0</v>
      </c>
      <c r="BG293" s="120">
        <f>IF(L293="nulová",#REF!,0)</f>
        <v>0</v>
      </c>
      <c r="BH293" s="13" t="s">
        <v>83</v>
      </c>
      <c r="BI293" s="120" t="e">
        <f>ROUND(H293*#REF!,2)</f>
        <v>#REF!</v>
      </c>
      <c r="BJ293" s="13" t="s">
        <v>114</v>
      </c>
      <c r="BK293" s="119" t="s">
        <v>779</v>
      </c>
    </row>
    <row r="294" spans="2:63" s="1" customFormat="1" ht="16.5" customHeight="1">
      <c r="B294" s="27"/>
      <c r="C294" s="126" t="s">
        <v>780</v>
      </c>
      <c r="D294" s="126" t="s">
        <v>161</v>
      </c>
      <c r="E294" s="127" t="s">
        <v>781</v>
      </c>
      <c r="F294" s="128" t="s">
        <v>782</v>
      </c>
      <c r="G294" s="129" t="s">
        <v>113</v>
      </c>
      <c r="H294" s="130"/>
      <c r="I294" s="140" t="s">
        <v>1225</v>
      </c>
      <c r="J294" s="131"/>
      <c r="K294" s="132" t="s">
        <v>1</v>
      </c>
      <c r="L294" s="133" t="s">
        <v>43</v>
      </c>
      <c r="N294" s="117" t="e">
        <f>M294*#REF!</f>
        <v>#REF!</v>
      </c>
      <c r="O294" s="117">
        <v>0</v>
      </c>
      <c r="P294" s="117" t="e">
        <f>O294*#REF!</f>
        <v>#REF!</v>
      </c>
      <c r="Q294" s="117">
        <v>0</v>
      </c>
      <c r="R294" s="118" t="e">
        <f>Q294*#REF!</f>
        <v>#REF!</v>
      </c>
      <c r="AP294" s="119" t="s">
        <v>146</v>
      </c>
      <c r="AR294" s="119" t="s">
        <v>161</v>
      </c>
      <c r="AS294" s="119" t="s">
        <v>85</v>
      </c>
      <c r="AW294" s="13" t="s">
        <v>109</v>
      </c>
      <c r="BC294" s="120" t="e">
        <f>IF(L294="základní",#REF!,0)</f>
        <v>#REF!</v>
      </c>
      <c r="BD294" s="120">
        <f>IF(L294="snížená",#REF!,0)</f>
        <v>0</v>
      </c>
      <c r="BE294" s="120">
        <f>IF(L294="zákl. přenesená",#REF!,0)</f>
        <v>0</v>
      </c>
      <c r="BF294" s="120">
        <f>IF(L294="sníž. přenesená",#REF!,0)</f>
        <v>0</v>
      </c>
      <c r="BG294" s="120">
        <f>IF(L294="nulová",#REF!,0)</f>
        <v>0</v>
      </c>
      <c r="BH294" s="13" t="s">
        <v>83</v>
      </c>
      <c r="BI294" s="120" t="e">
        <f>ROUND(H294*#REF!,2)</f>
        <v>#REF!</v>
      </c>
      <c r="BJ294" s="13" t="s">
        <v>114</v>
      </c>
      <c r="BK294" s="119" t="s">
        <v>783</v>
      </c>
    </row>
    <row r="295" spans="2:63" s="1" customFormat="1" ht="16.5" customHeight="1">
      <c r="B295" s="27"/>
      <c r="C295" s="126" t="s">
        <v>784</v>
      </c>
      <c r="D295" s="126" t="s">
        <v>161</v>
      </c>
      <c r="E295" s="127" t="s">
        <v>785</v>
      </c>
      <c r="F295" s="128" t="s">
        <v>786</v>
      </c>
      <c r="G295" s="129" t="s">
        <v>113</v>
      </c>
      <c r="H295" s="130"/>
      <c r="I295" s="140" t="s">
        <v>1225</v>
      </c>
      <c r="J295" s="131"/>
      <c r="K295" s="132" t="s">
        <v>1</v>
      </c>
      <c r="L295" s="133" t="s">
        <v>43</v>
      </c>
      <c r="N295" s="117" t="e">
        <f>M295*#REF!</f>
        <v>#REF!</v>
      </c>
      <c r="O295" s="117">
        <v>0</v>
      </c>
      <c r="P295" s="117" t="e">
        <f>O295*#REF!</f>
        <v>#REF!</v>
      </c>
      <c r="Q295" s="117">
        <v>0</v>
      </c>
      <c r="R295" s="118" t="e">
        <f>Q295*#REF!</f>
        <v>#REF!</v>
      </c>
      <c r="AP295" s="119" t="s">
        <v>146</v>
      </c>
      <c r="AR295" s="119" t="s">
        <v>161</v>
      </c>
      <c r="AS295" s="119" t="s">
        <v>85</v>
      </c>
      <c r="AW295" s="13" t="s">
        <v>109</v>
      </c>
      <c r="BC295" s="120" t="e">
        <f>IF(L295="základní",#REF!,0)</f>
        <v>#REF!</v>
      </c>
      <c r="BD295" s="120">
        <f>IF(L295="snížená",#REF!,0)</f>
        <v>0</v>
      </c>
      <c r="BE295" s="120">
        <f>IF(L295="zákl. přenesená",#REF!,0)</f>
        <v>0</v>
      </c>
      <c r="BF295" s="120">
        <f>IF(L295="sníž. přenesená",#REF!,0)</f>
        <v>0</v>
      </c>
      <c r="BG295" s="120">
        <f>IF(L295="nulová",#REF!,0)</f>
        <v>0</v>
      </c>
      <c r="BH295" s="13" t="s">
        <v>83</v>
      </c>
      <c r="BI295" s="120" t="e">
        <f>ROUND(H295*#REF!,2)</f>
        <v>#REF!</v>
      </c>
      <c r="BJ295" s="13" t="s">
        <v>114</v>
      </c>
      <c r="BK295" s="119" t="s">
        <v>787</v>
      </c>
    </row>
    <row r="296" spans="2:63" s="1" customFormat="1" ht="16.5" customHeight="1">
      <c r="B296" s="27"/>
      <c r="C296" s="126" t="s">
        <v>788</v>
      </c>
      <c r="D296" s="126" t="s">
        <v>161</v>
      </c>
      <c r="E296" s="127" t="s">
        <v>789</v>
      </c>
      <c r="F296" s="128" t="s">
        <v>790</v>
      </c>
      <c r="G296" s="129" t="s">
        <v>113</v>
      </c>
      <c r="H296" s="130"/>
      <c r="I296" s="140" t="s">
        <v>1225</v>
      </c>
      <c r="J296" s="131"/>
      <c r="K296" s="132" t="s">
        <v>1</v>
      </c>
      <c r="L296" s="133" t="s">
        <v>43</v>
      </c>
      <c r="N296" s="117" t="e">
        <f>M296*#REF!</f>
        <v>#REF!</v>
      </c>
      <c r="O296" s="117">
        <v>0</v>
      </c>
      <c r="P296" s="117" t="e">
        <f>O296*#REF!</f>
        <v>#REF!</v>
      </c>
      <c r="Q296" s="117">
        <v>0</v>
      </c>
      <c r="R296" s="118" t="e">
        <f>Q296*#REF!</f>
        <v>#REF!</v>
      </c>
      <c r="AP296" s="119" t="s">
        <v>146</v>
      </c>
      <c r="AR296" s="119" t="s">
        <v>161</v>
      </c>
      <c r="AS296" s="119" t="s">
        <v>85</v>
      </c>
      <c r="AW296" s="13" t="s">
        <v>109</v>
      </c>
      <c r="BC296" s="120" t="e">
        <f>IF(L296="základní",#REF!,0)</f>
        <v>#REF!</v>
      </c>
      <c r="BD296" s="120">
        <f>IF(L296="snížená",#REF!,0)</f>
        <v>0</v>
      </c>
      <c r="BE296" s="120">
        <f>IF(L296="zákl. přenesená",#REF!,0)</f>
        <v>0</v>
      </c>
      <c r="BF296" s="120">
        <f>IF(L296="sníž. přenesená",#REF!,0)</f>
        <v>0</v>
      </c>
      <c r="BG296" s="120">
        <f>IF(L296="nulová",#REF!,0)</f>
        <v>0</v>
      </c>
      <c r="BH296" s="13" t="s">
        <v>83</v>
      </c>
      <c r="BI296" s="120" t="e">
        <f>ROUND(H296*#REF!,2)</f>
        <v>#REF!</v>
      </c>
      <c r="BJ296" s="13" t="s">
        <v>114</v>
      </c>
      <c r="BK296" s="119" t="s">
        <v>791</v>
      </c>
    </row>
    <row r="297" spans="2:63" s="1" customFormat="1" ht="16.5" customHeight="1">
      <c r="B297" s="27"/>
      <c r="C297" s="126" t="s">
        <v>792</v>
      </c>
      <c r="D297" s="126" t="s">
        <v>161</v>
      </c>
      <c r="E297" s="127" t="s">
        <v>793</v>
      </c>
      <c r="F297" s="128" t="s">
        <v>794</v>
      </c>
      <c r="G297" s="129" t="s">
        <v>113</v>
      </c>
      <c r="H297" s="130"/>
      <c r="I297" s="140" t="s">
        <v>1225</v>
      </c>
      <c r="J297" s="131"/>
      <c r="K297" s="132" t="s">
        <v>1</v>
      </c>
      <c r="L297" s="133" t="s">
        <v>43</v>
      </c>
      <c r="N297" s="117" t="e">
        <f>M297*#REF!</f>
        <v>#REF!</v>
      </c>
      <c r="O297" s="117">
        <v>0</v>
      </c>
      <c r="P297" s="117" t="e">
        <f>O297*#REF!</f>
        <v>#REF!</v>
      </c>
      <c r="Q297" s="117">
        <v>0</v>
      </c>
      <c r="R297" s="118" t="e">
        <f>Q297*#REF!</f>
        <v>#REF!</v>
      </c>
      <c r="AP297" s="119" t="s">
        <v>146</v>
      </c>
      <c r="AR297" s="119" t="s">
        <v>161</v>
      </c>
      <c r="AS297" s="119" t="s">
        <v>85</v>
      </c>
      <c r="AW297" s="13" t="s">
        <v>109</v>
      </c>
      <c r="BC297" s="120" t="e">
        <f>IF(L297="základní",#REF!,0)</f>
        <v>#REF!</v>
      </c>
      <c r="BD297" s="120">
        <f>IF(L297="snížená",#REF!,0)</f>
        <v>0</v>
      </c>
      <c r="BE297" s="120">
        <f>IF(L297="zákl. přenesená",#REF!,0)</f>
        <v>0</v>
      </c>
      <c r="BF297" s="120">
        <f>IF(L297="sníž. přenesená",#REF!,0)</f>
        <v>0</v>
      </c>
      <c r="BG297" s="120">
        <f>IF(L297="nulová",#REF!,0)</f>
        <v>0</v>
      </c>
      <c r="BH297" s="13" t="s">
        <v>83</v>
      </c>
      <c r="BI297" s="120" t="e">
        <f>ROUND(H297*#REF!,2)</f>
        <v>#REF!</v>
      </c>
      <c r="BJ297" s="13" t="s">
        <v>114</v>
      </c>
      <c r="BK297" s="119" t="s">
        <v>795</v>
      </c>
    </row>
    <row r="298" spans="2:63" s="1" customFormat="1" ht="16.5" customHeight="1">
      <c r="B298" s="27"/>
      <c r="C298" s="126" t="s">
        <v>796</v>
      </c>
      <c r="D298" s="126" t="s">
        <v>161</v>
      </c>
      <c r="E298" s="127" t="s">
        <v>797</v>
      </c>
      <c r="F298" s="128" t="s">
        <v>798</v>
      </c>
      <c r="G298" s="129" t="s">
        <v>113</v>
      </c>
      <c r="H298" s="130"/>
      <c r="I298" s="140" t="s">
        <v>1225</v>
      </c>
      <c r="J298" s="131"/>
      <c r="K298" s="132" t="s">
        <v>1</v>
      </c>
      <c r="L298" s="133" t="s">
        <v>43</v>
      </c>
      <c r="N298" s="117" t="e">
        <f>M298*#REF!</f>
        <v>#REF!</v>
      </c>
      <c r="O298" s="117">
        <v>0</v>
      </c>
      <c r="P298" s="117" t="e">
        <f>O298*#REF!</f>
        <v>#REF!</v>
      </c>
      <c r="Q298" s="117">
        <v>0</v>
      </c>
      <c r="R298" s="118" t="e">
        <f>Q298*#REF!</f>
        <v>#REF!</v>
      </c>
      <c r="AP298" s="119" t="s">
        <v>146</v>
      </c>
      <c r="AR298" s="119" t="s">
        <v>161</v>
      </c>
      <c r="AS298" s="119" t="s">
        <v>85</v>
      </c>
      <c r="AW298" s="13" t="s">
        <v>109</v>
      </c>
      <c r="BC298" s="120" t="e">
        <f>IF(L298="základní",#REF!,0)</f>
        <v>#REF!</v>
      </c>
      <c r="BD298" s="120">
        <f>IF(L298="snížená",#REF!,0)</f>
        <v>0</v>
      </c>
      <c r="BE298" s="120">
        <f>IF(L298="zákl. přenesená",#REF!,0)</f>
        <v>0</v>
      </c>
      <c r="BF298" s="120">
        <f>IF(L298="sníž. přenesená",#REF!,0)</f>
        <v>0</v>
      </c>
      <c r="BG298" s="120">
        <f>IF(L298="nulová",#REF!,0)</f>
        <v>0</v>
      </c>
      <c r="BH298" s="13" t="s">
        <v>83</v>
      </c>
      <c r="BI298" s="120" t="e">
        <f>ROUND(H298*#REF!,2)</f>
        <v>#REF!</v>
      </c>
      <c r="BJ298" s="13" t="s">
        <v>114</v>
      </c>
      <c r="BK298" s="119" t="s">
        <v>799</v>
      </c>
    </row>
    <row r="299" spans="2:63" s="1" customFormat="1" ht="21.75" customHeight="1">
      <c r="B299" s="27"/>
      <c r="C299" s="126" t="s">
        <v>800</v>
      </c>
      <c r="D299" s="126" t="s">
        <v>161</v>
      </c>
      <c r="E299" s="127" t="s">
        <v>801</v>
      </c>
      <c r="F299" s="128" t="s">
        <v>802</v>
      </c>
      <c r="G299" s="129" t="s">
        <v>113</v>
      </c>
      <c r="H299" s="130"/>
      <c r="I299" s="140" t="s">
        <v>1225</v>
      </c>
      <c r="J299" s="131"/>
      <c r="K299" s="132" t="s">
        <v>1</v>
      </c>
      <c r="L299" s="133" t="s">
        <v>43</v>
      </c>
      <c r="N299" s="117" t="e">
        <f>M299*#REF!</f>
        <v>#REF!</v>
      </c>
      <c r="O299" s="117">
        <v>0</v>
      </c>
      <c r="P299" s="117" t="e">
        <f>O299*#REF!</f>
        <v>#REF!</v>
      </c>
      <c r="Q299" s="117">
        <v>0</v>
      </c>
      <c r="R299" s="118" t="e">
        <f>Q299*#REF!</f>
        <v>#REF!</v>
      </c>
      <c r="AP299" s="119" t="s">
        <v>146</v>
      </c>
      <c r="AR299" s="119" t="s">
        <v>161</v>
      </c>
      <c r="AS299" s="119" t="s">
        <v>85</v>
      </c>
      <c r="AW299" s="13" t="s">
        <v>109</v>
      </c>
      <c r="BC299" s="120" t="e">
        <f>IF(L299="základní",#REF!,0)</f>
        <v>#REF!</v>
      </c>
      <c r="BD299" s="120">
        <f>IF(L299="snížená",#REF!,0)</f>
        <v>0</v>
      </c>
      <c r="BE299" s="120">
        <f>IF(L299="zákl. přenesená",#REF!,0)</f>
        <v>0</v>
      </c>
      <c r="BF299" s="120">
        <f>IF(L299="sníž. přenesená",#REF!,0)</f>
        <v>0</v>
      </c>
      <c r="BG299" s="120">
        <f>IF(L299="nulová",#REF!,0)</f>
        <v>0</v>
      </c>
      <c r="BH299" s="13" t="s">
        <v>83</v>
      </c>
      <c r="BI299" s="120" t="e">
        <f>ROUND(H299*#REF!,2)</f>
        <v>#REF!</v>
      </c>
      <c r="BJ299" s="13" t="s">
        <v>114</v>
      </c>
      <c r="BK299" s="119" t="s">
        <v>803</v>
      </c>
    </row>
    <row r="300" spans="2:63" s="1" customFormat="1" ht="16.5" customHeight="1">
      <c r="B300" s="27"/>
      <c r="C300" s="126" t="s">
        <v>804</v>
      </c>
      <c r="D300" s="126" t="s">
        <v>161</v>
      </c>
      <c r="E300" s="127" t="s">
        <v>805</v>
      </c>
      <c r="F300" s="128" t="s">
        <v>806</v>
      </c>
      <c r="G300" s="129" t="s">
        <v>113</v>
      </c>
      <c r="H300" s="130"/>
      <c r="I300" s="140" t="s">
        <v>1225</v>
      </c>
      <c r="J300" s="131"/>
      <c r="K300" s="132" t="s">
        <v>1</v>
      </c>
      <c r="L300" s="133" t="s">
        <v>43</v>
      </c>
      <c r="N300" s="117" t="e">
        <f>M300*#REF!</f>
        <v>#REF!</v>
      </c>
      <c r="O300" s="117">
        <v>0</v>
      </c>
      <c r="P300" s="117" t="e">
        <f>O300*#REF!</f>
        <v>#REF!</v>
      </c>
      <c r="Q300" s="117">
        <v>0</v>
      </c>
      <c r="R300" s="118" t="e">
        <f>Q300*#REF!</f>
        <v>#REF!</v>
      </c>
      <c r="AP300" s="119" t="s">
        <v>146</v>
      </c>
      <c r="AR300" s="119" t="s">
        <v>161</v>
      </c>
      <c r="AS300" s="119" t="s">
        <v>85</v>
      </c>
      <c r="AW300" s="13" t="s">
        <v>109</v>
      </c>
      <c r="BC300" s="120" t="e">
        <f>IF(L300="základní",#REF!,0)</f>
        <v>#REF!</v>
      </c>
      <c r="BD300" s="120">
        <f>IF(L300="snížená",#REF!,0)</f>
        <v>0</v>
      </c>
      <c r="BE300" s="120">
        <f>IF(L300="zákl. přenesená",#REF!,0)</f>
        <v>0</v>
      </c>
      <c r="BF300" s="120">
        <f>IF(L300="sníž. přenesená",#REF!,0)</f>
        <v>0</v>
      </c>
      <c r="BG300" s="120">
        <f>IF(L300="nulová",#REF!,0)</f>
        <v>0</v>
      </c>
      <c r="BH300" s="13" t="s">
        <v>83</v>
      </c>
      <c r="BI300" s="120" t="e">
        <f>ROUND(H300*#REF!,2)</f>
        <v>#REF!</v>
      </c>
      <c r="BJ300" s="13" t="s">
        <v>114</v>
      </c>
      <c r="BK300" s="119" t="s">
        <v>807</v>
      </c>
    </row>
    <row r="301" spans="2:63" s="1" customFormat="1" ht="16.5" customHeight="1">
      <c r="B301" s="27"/>
      <c r="C301" s="126" t="s">
        <v>808</v>
      </c>
      <c r="D301" s="126" t="s">
        <v>161</v>
      </c>
      <c r="E301" s="127" t="s">
        <v>809</v>
      </c>
      <c r="F301" s="128" t="s">
        <v>810</v>
      </c>
      <c r="G301" s="129" t="s">
        <v>113</v>
      </c>
      <c r="H301" s="130"/>
      <c r="I301" s="140" t="s">
        <v>1225</v>
      </c>
      <c r="J301" s="131"/>
      <c r="K301" s="132" t="s">
        <v>1</v>
      </c>
      <c r="L301" s="133" t="s">
        <v>43</v>
      </c>
      <c r="N301" s="117" t="e">
        <f>M301*#REF!</f>
        <v>#REF!</v>
      </c>
      <c r="O301" s="117">
        <v>0</v>
      </c>
      <c r="P301" s="117" t="e">
        <f>O301*#REF!</f>
        <v>#REF!</v>
      </c>
      <c r="Q301" s="117">
        <v>0</v>
      </c>
      <c r="R301" s="118" t="e">
        <f>Q301*#REF!</f>
        <v>#REF!</v>
      </c>
      <c r="AP301" s="119" t="s">
        <v>146</v>
      </c>
      <c r="AR301" s="119" t="s">
        <v>161</v>
      </c>
      <c r="AS301" s="119" t="s">
        <v>85</v>
      </c>
      <c r="AW301" s="13" t="s">
        <v>109</v>
      </c>
      <c r="BC301" s="120" t="e">
        <f>IF(L301="základní",#REF!,0)</f>
        <v>#REF!</v>
      </c>
      <c r="BD301" s="120">
        <f>IF(L301="snížená",#REF!,0)</f>
        <v>0</v>
      </c>
      <c r="BE301" s="120">
        <f>IF(L301="zákl. přenesená",#REF!,0)</f>
        <v>0</v>
      </c>
      <c r="BF301" s="120">
        <f>IF(L301="sníž. přenesená",#REF!,0)</f>
        <v>0</v>
      </c>
      <c r="BG301" s="120">
        <f>IF(L301="nulová",#REF!,0)</f>
        <v>0</v>
      </c>
      <c r="BH301" s="13" t="s">
        <v>83</v>
      </c>
      <c r="BI301" s="120" t="e">
        <f>ROUND(H301*#REF!,2)</f>
        <v>#REF!</v>
      </c>
      <c r="BJ301" s="13" t="s">
        <v>114</v>
      </c>
      <c r="BK301" s="119" t="s">
        <v>811</v>
      </c>
    </row>
    <row r="302" spans="2:63" s="1" customFormat="1" ht="16.5" customHeight="1">
      <c r="B302" s="27"/>
      <c r="C302" s="126" t="s">
        <v>812</v>
      </c>
      <c r="D302" s="126" t="s">
        <v>161</v>
      </c>
      <c r="E302" s="127" t="s">
        <v>813</v>
      </c>
      <c r="F302" s="128" t="s">
        <v>814</v>
      </c>
      <c r="G302" s="129" t="s">
        <v>113</v>
      </c>
      <c r="H302" s="130"/>
      <c r="I302" s="140" t="s">
        <v>1225</v>
      </c>
      <c r="J302" s="131"/>
      <c r="K302" s="132" t="s">
        <v>1</v>
      </c>
      <c r="L302" s="133" t="s">
        <v>43</v>
      </c>
      <c r="N302" s="117" t="e">
        <f>M302*#REF!</f>
        <v>#REF!</v>
      </c>
      <c r="O302" s="117">
        <v>0</v>
      </c>
      <c r="P302" s="117" t="e">
        <f>O302*#REF!</f>
        <v>#REF!</v>
      </c>
      <c r="Q302" s="117">
        <v>0</v>
      </c>
      <c r="R302" s="118" t="e">
        <f>Q302*#REF!</f>
        <v>#REF!</v>
      </c>
      <c r="AP302" s="119" t="s">
        <v>146</v>
      </c>
      <c r="AR302" s="119" t="s">
        <v>161</v>
      </c>
      <c r="AS302" s="119" t="s">
        <v>85</v>
      </c>
      <c r="AW302" s="13" t="s">
        <v>109</v>
      </c>
      <c r="BC302" s="120" t="e">
        <f>IF(L302="základní",#REF!,0)</f>
        <v>#REF!</v>
      </c>
      <c r="BD302" s="120">
        <f>IF(L302="snížená",#REF!,0)</f>
        <v>0</v>
      </c>
      <c r="BE302" s="120">
        <f>IF(L302="zákl. přenesená",#REF!,0)</f>
        <v>0</v>
      </c>
      <c r="BF302" s="120">
        <f>IF(L302="sníž. přenesená",#REF!,0)</f>
        <v>0</v>
      </c>
      <c r="BG302" s="120">
        <f>IF(L302="nulová",#REF!,0)</f>
        <v>0</v>
      </c>
      <c r="BH302" s="13" t="s">
        <v>83</v>
      </c>
      <c r="BI302" s="120" t="e">
        <f>ROUND(H302*#REF!,2)</f>
        <v>#REF!</v>
      </c>
      <c r="BJ302" s="13" t="s">
        <v>114</v>
      </c>
      <c r="BK302" s="119" t="s">
        <v>815</v>
      </c>
    </row>
    <row r="303" spans="2:63" s="1" customFormat="1" ht="21.75" customHeight="1">
      <c r="B303" s="27"/>
      <c r="C303" s="126" t="s">
        <v>816</v>
      </c>
      <c r="D303" s="126" t="s">
        <v>161</v>
      </c>
      <c r="E303" s="127" t="s">
        <v>817</v>
      </c>
      <c r="F303" s="128" t="s">
        <v>818</v>
      </c>
      <c r="G303" s="129" t="s">
        <v>113</v>
      </c>
      <c r="H303" s="130"/>
      <c r="I303" s="140" t="s">
        <v>1225</v>
      </c>
      <c r="J303" s="131"/>
      <c r="K303" s="132" t="s">
        <v>1</v>
      </c>
      <c r="L303" s="133" t="s">
        <v>43</v>
      </c>
      <c r="N303" s="117" t="e">
        <f>M303*#REF!</f>
        <v>#REF!</v>
      </c>
      <c r="O303" s="117">
        <v>0</v>
      </c>
      <c r="P303" s="117" t="e">
        <f>O303*#REF!</f>
        <v>#REF!</v>
      </c>
      <c r="Q303" s="117">
        <v>0</v>
      </c>
      <c r="R303" s="118" t="e">
        <f>Q303*#REF!</f>
        <v>#REF!</v>
      </c>
      <c r="AP303" s="119" t="s">
        <v>146</v>
      </c>
      <c r="AR303" s="119" t="s">
        <v>161</v>
      </c>
      <c r="AS303" s="119" t="s">
        <v>85</v>
      </c>
      <c r="AW303" s="13" t="s">
        <v>109</v>
      </c>
      <c r="BC303" s="120" t="e">
        <f>IF(L303="základní",#REF!,0)</f>
        <v>#REF!</v>
      </c>
      <c r="BD303" s="120">
        <f>IF(L303="snížená",#REF!,0)</f>
        <v>0</v>
      </c>
      <c r="BE303" s="120">
        <f>IF(L303="zákl. přenesená",#REF!,0)</f>
        <v>0</v>
      </c>
      <c r="BF303" s="120">
        <f>IF(L303="sníž. přenesená",#REF!,0)</f>
        <v>0</v>
      </c>
      <c r="BG303" s="120">
        <f>IF(L303="nulová",#REF!,0)</f>
        <v>0</v>
      </c>
      <c r="BH303" s="13" t="s">
        <v>83</v>
      </c>
      <c r="BI303" s="120" t="e">
        <f>ROUND(H303*#REF!,2)</f>
        <v>#REF!</v>
      </c>
      <c r="BJ303" s="13" t="s">
        <v>114</v>
      </c>
      <c r="BK303" s="119" t="s">
        <v>819</v>
      </c>
    </row>
    <row r="304" spans="2:63" s="1" customFormat="1" ht="16.5" customHeight="1">
      <c r="B304" s="27"/>
      <c r="C304" s="126" t="s">
        <v>820</v>
      </c>
      <c r="D304" s="126" t="s">
        <v>161</v>
      </c>
      <c r="E304" s="127" t="s">
        <v>821</v>
      </c>
      <c r="F304" s="128" t="s">
        <v>822</v>
      </c>
      <c r="G304" s="129" t="s">
        <v>113</v>
      </c>
      <c r="H304" s="130"/>
      <c r="I304" s="140" t="s">
        <v>1225</v>
      </c>
      <c r="J304" s="131"/>
      <c r="K304" s="132" t="s">
        <v>1</v>
      </c>
      <c r="L304" s="133" t="s">
        <v>43</v>
      </c>
      <c r="N304" s="117" t="e">
        <f>M304*#REF!</f>
        <v>#REF!</v>
      </c>
      <c r="O304" s="117">
        <v>0</v>
      </c>
      <c r="P304" s="117" t="e">
        <f>O304*#REF!</f>
        <v>#REF!</v>
      </c>
      <c r="Q304" s="117">
        <v>0</v>
      </c>
      <c r="R304" s="118" t="e">
        <f>Q304*#REF!</f>
        <v>#REF!</v>
      </c>
      <c r="AP304" s="119" t="s">
        <v>146</v>
      </c>
      <c r="AR304" s="119" t="s">
        <v>161</v>
      </c>
      <c r="AS304" s="119" t="s">
        <v>85</v>
      </c>
      <c r="AW304" s="13" t="s">
        <v>109</v>
      </c>
      <c r="BC304" s="120" t="e">
        <f>IF(L304="základní",#REF!,0)</f>
        <v>#REF!</v>
      </c>
      <c r="BD304" s="120">
        <f>IF(L304="snížená",#REF!,0)</f>
        <v>0</v>
      </c>
      <c r="BE304" s="120">
        <f>IF(L304="zákl. přenesená",#REF!,0)</f>
        <v>0</v>
      </c>
      <c r="BF304" s="120">
        <f>IF(L304="sníž. přenesená",#REF!,0)</f>
        <v>0</v>
      </c>
      <c r="BG304" s="120">
        <f>IF(L304="nulová",#REF!,0)</f>
        <v>0</v>
      </c>
      <c r="BH304" s="13" t="s">
        <v>83</v>
      </c>
      <c r="BI304" s="120" t="e">
        <f>ROUND(H304*#REF!,2)</f>
        <v>#REF!</v>
      </c>
      <c r="BJ304" s="13" t="s">
        <v>114</v>
      </c>
      <c r="BK304" s="119" t="s">
        <v>823</v>
      </c>
    </row>
    <row r="305" spans="2:63" s="1" customFormat="1" ht="16.5" customHeight="1">
      <c r="B305" s="27"/>
      <c r="C305" s="126" t="s">
        <v>824</v>
      </c>
      <c r="D305" s="126" t="s">
        <v>161</v>
      </c>
      <c r="E305" s="127" t="s">
        <v>825</v>
      </c>
      <c r="F305" s="128" t="s">
        <v>826</v>
      </c>
      <c r="G305" s="129" t="s">
        <v>827</v>
      </c>
      <c r="H305" s="130"/>
      <c r="I305" s="140" t="s">
        <v>1225</v>
      </c>
      <c r="J305" s="131"/>
      <c r="K305" s="132" t="s">
        <v>1</v>
      </c>
      <c r="L305" s="133" t="s">
        <v>43</v>
      </c>
      <c r="N305" s="117" t="e">
        <f>M305*#REF!</f>
        <v>#REF!</v>
      </c>
      <c r="O305" s="117">
        <v>0</v>
      </c>
      <c r="P305" s="117" t="e">
        <f>O305*#REF!</f>
        <v>#REF!</v>
      </c>
      <c r="Q305" s="117">
        <v>0</v>
      </c>
      <c r="R305" s="118" t="e">
        <f>Q305*#REF!</f>
        <v>#REF!</v>
      </c>
      <c r="AP305" s="119" t="s">
        <v>146</v>
      </c>
      <c r="AR305" s="119" t="s">
        <v>161</v>
      </c>
      <c r="AS305" s="119" t="s">
        <v>85</v>
      </c>
      <c r="AW305" s="13" t="s">
        <v>109</v>
      </c>
      <c r="BC305" s="120" t="e">
        <f>IF(L305="základní",#REF!,0)</f>
        <v>#REF!</v>
      </c>
      <c r="BD305" s="120">
        <f>IF(L305="snížená",#REF!,0)</f>
        <v>0</v>
      </c>
      <c r="BE305" s="120">
        <f>IF(L305="zákl. přenesená",#REF!,0)</f>
        <v>0</v>
      </c>
      <c r="BF305" s="120">
        <f>IF(L305="sníž. přenesená",#REF!,0)</f>
        <v>0</v>
      </c>
      <c r="BG305" s="120">
        <f>IF(L305="nulová",#REF!,0)</f>
        <v>0</v>
      </c>
      <c r="BH305" s="13" t="s">
        <v>83</v>
      </c>
      <c r="BI305" s="120" t="e">
        <f>ROUND(H305*#REF!,2)</f>
        <v>#REF!</v>
      </c>
      <c r="BJ305" s="13" t="s">
        <v>114</v>
      </c>
      <c r="BK305" s="119" t="s">
        <v>828</v>
      </c>
    </row>
    <row r="306" spans="2:63" s="1" customFormat="1" ht="16.5" customHeight="1">
      <c r="B306" s="27"/>
      <c r="C306" s="126" t="s">
        <v>829</v>
      </c>
      <c r="D306" s="126" t="s">
        <v>161</v>
      </c>
      <c r="E306" s="127" t="s">
        <v>830</v>
      </c>
      <c r="F306" s="128" t="s">
        <v>831</v>
      </c>
      <c r="G306" s="129" t="s">
        <v>409</v>
      </c>
      <c r="H306" s="130"/>
      <c r="I306" s="140" t="s">
        <v>1225</v>
      </c>
      <c r="J306" s="131"/>
      <c r="K306" s="132" t="s">
        <v>1</v>
      </c>
      <c r="L306" s="133" t="s">
        <v>43</v>
      </c>
      <c r="N306" s="117" t="e">
        <f>M306*#REF!</f>
        <v>#REF!</v>
      </c>
      <c r="O306" s="117">
        <v>0</v>
      </c>
      <c r="P306" s="117" t="e">
        <f>O306*#REF!</f>
        <v>#REF!</v>
      </c>
      <c r="Q306" s="117">
        <v>0</v>
      </c>
      <c r="R306" s="118" t="e">
        <f>Q306*#REF!</f>
        <v>#REF!</v>
      </c>
      <c r="AP306" s="119" t="s">
        <v>146</v>
      </c>
      <c r="AR306" s="119" t="s">
        <v>161</v>
      </c>
      <c r="AS306" s="119" t="s">
        <v>85</v>
      </c>
      <c r="AW306" s="13" t="s">
        <v>109</v>
      </c>
      <c r="BC306" s="120" t="e">
        <f>IF(L306="základní",#REF!,0)</f>
        <v>#REF!</v>
      </c>
      <c r="BD306" s="120">
        <f>IF(L306="snížená",#REF!,0)</f>
        <v>0</v>
      </c>
      <c r="BE306" s="120">
        <f>IF(L306="zákl. přenesená",#REF!,0)</f>
        <v>0</v>
      </c>
      <c r="BF306" s="120">
        <f>IF(L306="sníž. přenesená",#REF!,0)</f>
        <v>0</v>
      </c>
      <c r="BG306" s="120">
        <f>IF(L306="nulová",#REF!,0)</f>
        <v>0</v>
      </c>
      <c r="BH306" s="13" t="s">
        <v>83</v>
      </c>
      <c r="BI306" s="120" t="e">
        <f>ROUND(H306*#REF!,2)</f>
        <v>#REF!</v>
      </c>
      <c r="BJ306" s="13" t="s">
        <v>114</v>
      </c>
      <c r="BK306" s="119" t="s">
        <v>832</v>
      </c>
    </row>
    <row r="307" spans="2:63" s="1" customFormat="1" ht="16.5" customHeight="1">
      <c r="B307" s="27"/>
      <c r="C307" s="126" t="s">
        <v>833</v>
      </c>
      <c r="D307" s="126" t="s">
        <v>161</v>
      </c>
      <c r="E307" s="127" t="s">
        <v>834</v>
      </c>
      <c r="F307" s="128" t="s">
        <v>835</v>
      </c>
      <c r="G307" s="129" t="s">
        <v>113</v>
      </c>
      <c r="H307" s="130"/>
      <c r="I307" s="140" t="s">
        <v>1225</v>
      </c>
      <c r="J307" s="131"/>
      <c r="K307" s="132" t="s">
        <v>1</v>
      </c>
      <c r="L307" s="133" t="s">
        <v>43</v>
      </c>
      <c r="N307" s="117" t="e">
        <f>M307*#REF!</f>
        <v>#REF!</v>
      </c>
      <c r="O307" s="117">
        <v>0</v>
      </c>
      <c r="P307" s="117" t="e">
        <f>O307*#REF!</f>
        <v>#REF!</v>
      </c>
      <c r="Q307" s="117">
        <v>0</v>
      </c>
      <c r="R307" s="118" t="e">
        <f>Q307*#REF!</f>
        <v>#REF!</v>
      </c>
      <c r="AP307" s="119" t="s">
        <v>146</v>
      </c>
      <c r="AR307" s="119" t="s">
        <v>161</v>
      </c>
      <c r="AS307" s="119" t="s">
        <v>85</v>
      </c>
      <c r="AW307" s="13" t="s">
        <v>109</v>
      </c>
      <c r="BC307" s="120" t="e">
        <f>IF(L307="základní",#REF!,0)</f>
        <v>#REF!</v>
      </c>
      <c r="BD307" s="120">
        <f>IF(L307="snížená",#REF!,0)</f>
        <v>0</v>
      </c>
      <c r="BE307" s="120">
        <f>IF(L307="zákl. přenesená",#REF!,0)</f>
        <v>0</v>
      </c>
      <c r="BF307" s="120">
        <f>IF(L307="sníž. přenesená",#REF!,0)</f>
        <v>0</v>
      </c>
      <c r="BG307" s="120">
        <f>IF(L307="nulová",#REF!,0)</f>
        <v>0</v>
      </c>
      <c r="BH307" s="13" t="s">
        <v>83</v>
      </c>
      <c r="BI307" s="120" t="e">
        <f>ROUND(H307*#REF!,2)</f>
        <v>#REF!</v>
      </c>
      <c r="BJ307" s="13" t="s">
        <v>114</v>
      </c>
      <c r="BK307" s="119" t="s">
        <v>836</v>
      </c>
    </row>
    <row r="308" spans="2:63" s="1" customFormat="1" ht="16.5" customHeight="1">
      <c r="B308" s="27"/>
      <c r="C308" s="126" t="s">
        <v>837</v>
      </c>
      <c r="D308" s="126" t="s">
        <v>161</v>
      </c>
      <c r="E308" s="127" t="s">
        <v>838</v>
      </c>
      <c r="F308" s="128" t="s">
        <v>839</v>
      </c>
      <c r="G308" s="129" t="s">
        <v>113</v>
      </c>
      <c r="H308" s="130"/>
      <c r="I308" s="140" t="s">
        <v>1225</v>
      </c>
      <c r="J308" s="131"/>
      <c r="K308" s="132" t="s">
        <v>1</v>
      </c>
      <c r="L308" s="133" t="s">
        <v>43</v>
      </c>
      <c r="N308" s="117" t="e">
        <f>M308*#REF!</f>
        <v>#REF!</v>
      </c>
      <c r="O308" s="117">
        <v>0</v>
      </c>
      <c r="P308" s="117" t="e">
        <f>O308*#REF!</f>
        <v>#REF!</v>
      </c>
      <c r="Q308" s="117">
        <v>0</v>
      </c>
      <c r="R308" s="118" t="e">
        <f>Q308*#REF!</f>
        <v>#REF!</v>
      </c>
      <c r="AP308" s="119" t="s">
        <v>146</v>
      </c>
      <c r="AR308" s="119" t="s">
        <v>161</v>
      </c>
      <c r="AS308" s="119" t="s">
        <v>85</v>
      </c>
      <c r="AW308" s="13" t="s">
        <v>109</v>
      </c>
      <c r="BC308" s="120" t="e">
        <f>IF(L308="základní",#REF!,0)</f>
        <v>#REF!</v>
      </c>
      <c r="BD308" s="120">
        <f>IF(L308="snížená",#REF!,0)</f>
        <v>0</v>
      </c>
      <c r="BE308" s="120">
        <f>IF(L308="zákl. přenesená",#REF!,0)</f>
        <v>0</v>
      </c>
      <c r="BF308" s="120">
        <f>IF(L308="sníž. přenesená",#REF!,0)</f>
        <v>0</v>
      </c>
      <c r="BG308" s="120">
        <f>IF(L308="nulová",#REF!,0)</f>
        <v>0</v>
      </c>
      <c r="BH308" s="13" t="s">
        <v>83</v>
      </c>
      <c r="BI308" s="120" t="e">
        <f>ROUND(H308*#REF!,2)</f>
        <v>#REF!</v>
      </c>
      <c r="BJ308" s="13" t="s">
        <v>114</v>
      </c>
      <c r="BK308" s="119" t="s">
        <v>840</v>
      </c>
    </row>
    <row r="309" spans="2:63" s="1" customFormat="1" ht="16.5" customHeight="1">
      <c r="B309" s="27"/>
      <c r="C309" s="126" t="s">
        <v>841</v>
      </c>
      <c r="D309" s="126" t="s">
        <v>161</v>
      </c>
      <c r="E309" s="127" t="s">
        <v>842</v>
      </c>
      <c r="F309" s="128" t="s">
        <v>843</v>
      </c>
      <c r="G309" s="129" t="s">
        <v>113</v>
      </c>
      <c r="H309" s="130"/>
      <c r="I309" s="140" t="s">
        <v>1225</v>
      </c>
      <c r="J309" s="131"/>
      <c r="K309" s="132" t="s">
        <v>1</v>
      </c>
      <c r="L309" s="133" t="s">
        <v>43</v>
      </c>
      <c r="N309" s="117" t="e">
        <f>M309*#REF!</f>
        <v>#REF!</v>
      </c>
      <c r="O309" s="117">
        <v>0</v>
      </c>
      <c r="P309" s="117" t="e">
        <f>O309*#REF!</f>
        <v>#REF!</v>
      </c>
      <c r="Q309" s="117">
        <v>0</v>
      </c>
      <c r="R309" s="118" t="e">
        <f>Q309*#REF!</f>
        <v>#REF!</v>
      </c>
      <c r="AP309" s="119" t="s">
        <v>146</v>
      </c>
      <c r="AR309" s="119" t="s">
        <v>161</v>
      </c>
      <c r="AS309" s="119" t="s">
        <v>85</v>
      </c>
      <c r="AW309" s="13" t="s">
        <v>109</v>
      </c>
      <c r="BC309" s="120" t="e">
        <f>IF(L309="základní",#REF!,0)</f>
        <v>#REF!</v>
      </c>
      <c r="BD309" s="120">
        <f>IF(L309="snížená",#REF!,0)</f>
        <v>0</v>
      </c>
      <c r="BE309" s="120">
        <f>IF(L309="zákl. přenesená",#REF!,0)</f>
        <v>0</v>
      </c>
      <c r="BF309" s="120">
        <f>IF(L309="sníž. přenesená",#REF!,0)</f>
        <v>0</v>
      </c>
      <c r="BG309" s="120">
        <f>IF(L309="nulová",#REF!,0)</f>
        <v>0</v>
      </c>
      <c r="BH309" s="13" t="s">
        <v>83</v>
      </c>
      <c r="BI309" s="120" t="e">
        <f>ROUND(H309*#REF!,2)</f>
        <v>#REF!</v>
      </c>
      <c r="BJ309" s="13" t="s">
        <v>114</v>
      </c>
      <c r="BK309" s="119" t="s">
        <v>844</v>
      </c>
    </row>
    <row r="310" spans="2:63" s="1" customFormat="1" ht="16.5" customHeight="1">
      <c r="B310" s="27"/>
      <c r="C310" s="126" t="s">
        <v>845</v>
      </c>
      <c r="D310" s="126" t="s">
        <v>161</v>
      </c>
      <c r="E310" s="127" t="s">
        <v>846</v>
      </c>
      <c r="F310" s="128" t="s">
        <v>847</v>
      </c>
      <c r="G310" s="129" t="s">
        <v>113</v>
      </c>
      <c r="H310" s="130"/>
      <c r="I310" s="140" t="s">
        <v>1225</v>
      </c>
      <c r="J310" s="131"/>
      <c r="K310" s="132" t="s">
        <v>1</v>
      </c>
      <c r="L310" s="133" t="s">
        <v>43</v>
      </c>
      <c r="N310" s="117" t="e">
        <f>M310*#REF!</f>
        <v>#REF!</v>
      </c>
      <c r="O310" s="117">
        <v>0</v>
      </c>
      <c r="P310" s="117" t="e">
        <f>O310*#REF!</f>
        <v>#REF!</v>
      </c>
      <c r="Q310" s="117">
        <v>0</v>
      </c>
      <c r="R310" s="118" t="e">
        <f>Q310*#REF!</f>
        <v>#REF!</v>
      </c>
      <c r="AP310" s="119" t="s">
        <v>146</v>
      </c>
      <c r="AR310" s="119" t="s">
        <v>161</v>
      </c>
      <c r="AS310" s="119" t="s">
        <v>85</v>
      </c>
      <c r="AW310" s="13" t="s">
        <v>109</v>
      </c>
      <c r="BC310" s="120" t="e">
        <f>IF(L310="základní",#REF!,0)</f>
        <v>#REF!</v>
      </c>
      <c r="BD310" s="120">
        <f>IF(L310="snížená",#REF!,0)</f>
        <v>0</v>
      </c>
      <c r="BE310" s="120">
        <f>IF(L310="zákl. přenesená",#REF!,0)</f>
        <v>0</v>
      </c>
      <c r="BF310" s="120">
        <f>IF(L310="sníž. přenesená",#REF!,0)</f>
        <v>0</v>
      </c>
      <c r="BG310" s="120">
        <f>IF(L310="nulová",#REF!,0)</f>
        <v>0</v>
      </c>
      <c r="BH310" s="13" t="s">
        <v>83</v>
      </c>
      <c r="BI310" s="120" t="e">
        <f>ROUND(H310*#REF!,2)</f>
        <v>#REF!</v>
      </c>
      <c r="BJ310" s="13" t="s">
        <v>114</v>
      </c>
      <c r="BK310" s="119" t="s">
        <v>848</v>
      </c>
    </row>
    <row r="311" spans="2:63" s="1" customFormat="1" ht="16.5" customHeight="1">
      <c r="B311" s="27"/>
      <c r="C311" s="126" t="s">
        <v>849</v>
      </c>
      <c r="D311" s="126" t="s">
        <v>161</v>
      </c>
      <c r="E311" s="127" t="s">
        <v>850</v>
      </c>
      <c r="F311" s="128" t="s">
        <v>851</v>
      </c>
      <c r="G311" s="129" t="s">
        <v>113</v>
      </c>
      <c r="H311" s="130"/>
      <c r="I311" s="140" t="s">
        <v>1225</v>
      </c>
      <c r="J311" s="131"/>
      <c r="K311" s="132" t="s">
        <v>1</v>
      </c>
      <c r="L311" s="133" t="s">
        <v>43</v>
      </c>
      <c r="N311" s="117" t="e">
        <f>M311*#REF!</f>
        <v>#REF!</v>
      </c>
      <c r="O311" s="117">
        <v>0</v>
      </c>
      <c r="P311" s="117" t="e">
        <f>O311*#REF!</f>
        <v>#REF!</v>
      </c>
      <c r="Q311" s="117">
        <v>0</v>
      </c>
      <c r="R311" s="118" t="e">
        <f>Q311*#REF!</f>
        <v>#REF!</v>
      </c>
      <c r="AP311" s="119" t="s">
        <v>146</v>
      </c>
      <c r="AR311" s="119" t="s">
        <v>161</v>
      </c>
      <c r="AS311" s="119" t="s">
        <v>85</v>
      </c>
      <c r="AW311" s="13" t="s">
        <v>109</v>
      </c>
      <c r="BC311" s="120" t="e">
        <f>IF(L311="základní",#REF!,0)</f>
        <v>#REF!</v>
      </c>
      <c r="BD311" s="120">
        <f>IF(L311="snížená",#REF!,0)</f>
        <v>0</v>
      </c>
      <c r="BE311" s="120">
        <f>IF(L311="zákl. přenesená",#REF!,0)</f>
        <v>0</v>
      </c>
      <c r="BF311" s="120">
        <f>IF(L311="sníž. přenesená",#REF!,0)</f>
        <v>0</v>
      </c>
      <c r="BG311" s="120">
        <f>IF(L311="nulová",#REF!,0)</f>
        <v>0</v>
      </c>
      <c r="BH311" s="13" t="s">
        <v>83</v>
      </c>
      <c r="BI311" s="120" t="e">
        <f>ROUND(H311*#REF!,2)</f>
        <v>#REF!</v>
      </c>
      <c r="BJ311" s="13" t="s">
        <v>114</v>
      </c>
      <c r="BK311" s="119" t="s">
        <v>852</v>
      </c>
    </row>
    <row r="312" spans="2:63" s="1" customFormat="1" ht="16.5" customHeight="1">
      <c r="B312" s="27"/>
      <c r="C312" s="126" t="s">
        <v>853</v>
      </c>
      <c r="D312" s="126" t="s">
        <v>161</v>
      </c>
      <c r="E312" s="127" t="s">
        <v>854</v>
      </c>
      <c r="F312" s="128" t="s">
        <v>855</v>
      </c>
      <c r="G312" s="129" t="s">
        <v>113</v>
      </c>
      <c r="H312" s="130"/>
      <c r="I312" s="140" t="s">
        <v>1225</v>
      </c>
      <c r="J312" s="131"/>
      <c r="K312" s="132" t="s">
        <v>1</v>
      </c>
      <c r="L312" s="133" t="s">
        <v>43</v>
      </c>
      <c r="N312" s="117" t="e">
        <f>M312*#REF!</f>
        <v>#REF!</v>
      </c>
      <c r="O312" s="117">
        <v>0</v>
      </c>
      <c r="P312" s="117" t="e">
        <f>O312*#REF!</f>
        <v>#REF!</v>
      </c>
      <c r="Q312" s="117">
        <v>0</v>
      </c>
      <c r="R312" s="118" t="e">
        <f>Q312*#REF!</f>
        <v>#REF!</v>
      </c>
      <c r="AP312" s="119" t="s">
        <v>146</v>
      </c>
      <c r="AR312" s="119" t="s">
        <v>161</v>
      </c>
      <c r="AS312" s="119" t="s">
        <v>85</v>
      </c>
      <c r="AW312" s="13" t="s">
        <v>109</v>
      </c>
      <c r="BC312" s="120" t="e">
        <f>IF(L312="základní",#REF!,0)</f>
        <v>#REF!</v>
      </c>
      <c r="BD312" s="120">
        <f>IF(L312="snížená",#REF!,0)</f>
        <v>0</v>
      </c>
      <c r="BE312" s="120">
        <f>IF(L312="zákl. přenesená",#REF!,0)</f>
        <v>0</v>
      </c>
      <c r="BF312" s="120">
        <f>IF(L312="sníž. přenesená",#REF!,0)</f>
        <v>0</v>
      </c>
      <c r="BG312" s="120">
        <f>IF(L312="nulová",#REF!,0)</f>
        <v>0</v>
      </c>
      <c r="BH312" s="13" t="s">
        <v>83</v>
      </c>
      <c r="BI312" s="120" t="e">
        <f>ROUND(H312*#REF!,2)</f>
        <v>#REF!</v>
      </c>
      <c r="BJ312" s="13" t="s">
        <v>114</v>
      </c>
      <c r="BK312" s="119" t="s">
        <v>856</v>
      </c>
    </row>
    <row r="313" spans="2:63" s="1" customFormat="1" ht="16.5" customHeight="1">
      <c r="B313" s="27"/>
      <c r="C313" s="126" t="s">
        <v>857</v>
      </c>
      <c r="D313" s="126" t="s">
        <v>161</v>
      </c>
      <c r="E313" s="127" t="s">
        <v>858</v>
      </c>
      <c r="F313" s="128" t="s">
        <v>859</v>
      </c>
      <c r="G313" s="129" t="s">
        <v>113</v>
      </c>
      <c r="H313" s="130"/>
      <c r="I313" s="140" t="s">
        <v>1225</v>
      </c>
      <c r="J313" s="131"/>
      <c r="K313" s="132" t="s">
        <v>1</v>
      </c>
      <c r="L313" s="133" t="s">
        <v>43</v>
      </c>
      <c r="N313" s="117" t="e">
        <f>M313*#REF!</f>
        <v>#REF!</v>
      </c>
      <c r="O313" s="117">
        <v>0</v>
      </c>
      <c r="P313" s="117" t="e">
        <f>O313*#REF!</f>
        <v>#REF!</v>
      </c>
      <c r="Q313" s="117">
        <v>0</v>
      </c>
      <c r="R313" s="118" t="e">
        <f>Q313*#REF!</f>
        <v>#REF!</v>
      </c>
      <c r="AP313" s="119" t="s">
        <v>146</v>
      </c>
      <c r="AR313" s="119" t="s">
        <v>161</v>
      </c>
      <c r="AS313" s="119" t="s">
        <v>85</v>
      </c>
      <c r="AW313" s="13" t="s">
        <v>109</v>
      </c>
      <c r="BC313" s="120" t="e">
        <f>IF(L313="základní",#REF!,0)</f>
        <v>#REF!</v>
      </c>
      <c r="BD313" s="120">
        <f>IF(L313="snížená",#REF!,0)</f>
        <v>0</v>
      </c>
      <c r="BE313" s="120">
        <f>IF(L313="zákl. přenesená",#REF!,0)</f>
        <v>0</v>
      </c>
      <c r="BF313" s="120">
        <f>IF(L313="sníž. přenesená",#REF!,0)</f>
        <v>0</v>
      </c>
      <c r="BG313" s="120">
        <f>IF(L313="nulová",#REF!,0)</f>
        <v>0</v>
      </c>
      <c r="BH313" s="13" t="s">
        <v>83</v>
      </c>
      <c r="BI313" s="120" t="e">
        <f>ROUND(H313*#REF!,2)</f>
        <v>#REF!</v>
      </c>
      <c r="BJ313" s="13" t="s">
        <v>114</v>
      </c>
      <c r="BK313" s="119" t="s">
        <v>860</v>
      </c>
    </row>
    <row r="314" spans="2:63" s="1" customFormat="1" ht="16.5" customHeight="1">
      <c r="B314" s="27"/>
      <c r="C314" s="126" t="s">
        <v>861</v>
      </c>
      <c r="D314" s="126" t="s">
        <v>161</v>
      </c>
      <c r="E314" s="127" t="s">
        <v>862</v>
      </c>
      <c r="F314" s="128" t="s">
        <v>863</v>
      </c>
      <c r="G314" s="129" t="s">
        <v>113</v>
      </c>
      <c r="H314" s="130"/>
      <c r="I314" s="140" t="s">
        <v>1225</v>
      </c>
      <c r="J314" s="131"/>
      <c r="K314" s="132" t="s">
        <v>1</v>
      </c>
      <c r="L314" s="133" t="s">
        <v>43</v>
      </c>
      <c r="N314" s="117" t="e">
        <f>M314*#REF!</f>
        <v>#REF!</v>
      </c>
      <c r="O314" s="117">
        <v>0</v>
      </c>
      <c r="P314" s="117" t="e">
        <f>O314*#REF!</f>
        <v>#REF!</v>
      </c>
      <c r="Q314" s="117">
        <v>0</v>
      </c>
      <c r="R314" s="118" t="e">
        <f>Q314*#REF!</f>
        <v>#REF!</v>
      </c>
      <c r="AP314" s="119" t="s">
        <v>146</v>
      </c>
      <c r="AR314" s="119" t="s">
        <v>161</v>
      </c>
      <c r="AS314" s="119" t="s">
        <v>85</v>
      </c>
      <c r="AW314" s="13" t="s">
        <v>109</v>
      </c>
      <c r="BC314" s="120" t="e">
        <f>IF(L314="základní",#REF!,0)</f>
        <v>#REF!</v>
      </c>
      <c r="BD314" s="120">
        <f>IF(L314="snížená",#REF!,0)</f>
        <v>0</v>
      </c>
      <c r="BE314" s="120">
        <f>IF(L314="zákl. přenesená",#REF!,0)</f>
        <v>0</v>
      </c>
      <c r="BF314" s="120">
        <f>IF(L314="sníž. přenesená",#REF!,0)</f>
        <v>0</v>
      </c>
      <c r="BG314" s="120">
        <f>IF(L314="nulová",#REF!,0)</f>
        <v>0</v>
      </c>
      <c r="BH314" s="13" t="s">
        <v>83</v>
      </c>
      <c r="BI314" s="120" t="e">
        <f>ROUND(H314*#REF!,2)</f>
        <v>#REF!</v>
      </c>
      <c r="BJ314" s="13" t="s">
        <v>114</v>
      </c>
      <c r="BK314" s="119" t="s">
        <v>864</v>
      </c>
    </row>
    <row r="315" spans="2:63" s="1" customFormat="1" ht="16.5" customHeight="1">
      <c r="B315" s="27"/>
      <c r="C315" s="126" t="s">
        <v>865</v>
      </c>
      <c r="D315" s="126" t="s">
        <v>161</v>
      </c>
      <c r="E315" s="127" t="s">
        <v>866</v>
      </c>
      <c r="F315" s="128" t="s">
        <v>867</v>
      </c>
      <c r="G315" s="129" t="s">
        <v>113</v>
      </c>
      <c r="H315" s="130"/>
      <c r="I315" s="140" t="s">
        <v>1225</v>
      </c>
      <c r="J315" s="131"/>
      <c r="K315" s="132" t="s">
        <v>1</v>
      </c>
      <c r="L315" s="133" t="s">
        <v>43</v>
      </c>
      <c r="N315" s="117" t="e">
        <f>M315*#REF!</f>
        <v>#REF!</v>
      </c>
      <c r="O315" s="117">
        <v>0</v>
      </c>
      <c r="P315" s="117" t="e">
        <f>O315*#REF!</f>
        <v>#REF!</v>
      </c>
      <c r="Q315" s="117">
        <v>0</v>
      </c>
      <c r="R315" s="118" t="e">
        <f>Q315*#REF!</f>
        <v>#REF!</v>
      </c>
      <c r="AP315" s="119" t="s">
        <v>146</v>
      </c>
      <c r="AR315" s="119" t="s">
        <v>161</v>
      </c>
      <c r="AS315" s="119" t="s">
        <v>85</v>
      </c>
      <c r="AW315" s="13" t="s">
        <v>109</v>
      </c>
      <c r="BC315" s="120" t="e">
        <f>IF(L315="základní",#REF!,0)</f>
        <v>#REF!</v>
      </c>
      <c r="BD315" s="120">
        <f>IF(L315="snížená",#REF!,0)</f>
        <v>0</v>
      </c>
      <c r="BE315" s="120">
        <f>IF(L315="zákl. přenesená",#REF!,0)</f>
        <v>0</v>
      </c>
      <c r="BF315" s="120">
        <f>IF(L315="sníž. přenesená",#REF!,0)</f>
        <v>0</v>
      </c>
      <c r="BG315" s="120">
        <f>IF(L315="nulová",#REF!,0)</f>
        <v>0</v>
      </c>
      <c r="BH315" s="13" t="s">
        <v>83</v>
      </c>
      <c r="BI315" s="120" t="e">
        <f>ROUND(H315*#REF!,2)</f>
        <v>#REF!</v>
      </c>
      <c r="BJ315" s="13" t="s">
        <v>114</v>
      </c>
      <c r="BK315" s="119" t="s">
        <v>868</v>
      </c>
    </row>
    <row r="316" spans="2:63" s="1" customFormat="1" ht="16.5" customHeight="1">
      <c r="B316" s="27"/>
      <c r="C316" s="126" t="s">
        <v>869</v>
      </c>
      <c r="D316" s="126" t="s">
        <v>161</v>
      </c>
      <c r="E316" s="127" t="s">
        <v>870</v>
      </c>
      <c r="F316" s="128" t="s">
        <v>871</v>
      </c>
      <c r="G316" s="129" t="s">
        <v>113</v>
      </c>
      <c r="H316" s="130"/>
      <c r="I316" s="140" t="s">
        <v>1225</v>
      </c>
      <c r="J316" s="131"/>
      <c r="K316" s="132" t="s">
        <v>1</v>
      </c>
      <c r="L316" s="133" t="s">
        <v>43</v>
      </c>
      <c r="N316" s="117" t="e">
        <f>M316*#REF!</f>
        <v>#REF!</v>
      </c>
      <c r="O316" s="117">
        <v>0</v>
      </c>
      <c r="P316" s="117" t="e">
        <f>O316*#REF!</f>
        <v>#REF!</v>
      </c>
      <c r="Q316" s="117">
        <v>0</v>
      </c>
      <c r="R316" s="118" t="e">
        <f>Q316*#REF!</f>
        <v>#REF!</v>
      </c>
      <c r="AP316" s="119" t="s">
        <v>146</v>
      </c>
      <c r="AR316" s="119" t="s">
        <v>161</v>
      </c>
      <c r="AS316" s="119" t="s">
        <v>85</v>
      </c>
      <c r="AW316" s="13" t="s">
        <v>109</v>
      </c>
      <c r="BC316" s="120" t="e">
        <f>IF(L316="základní",#REF!,0)</f>
        <v>#REF!</v>
      </c>
      <c r="BD316" s="120">
        <f>IF(L316="snížená",#REF!,0)</f>
        <v>0</v>
      </c>
      <c r="BE316" s="120">
        <f>IF(L316="zákl. přenesená",#REF!,0)</f>
        <v>0</v>
      </c>
      <c r="BF316" s="120">
        <f>IF(L316="sníž. přenesená",#REF!,0)</f>
        <v>0</v>
      </c>
      <c r="BG316" s="120">
        <f>IF(L316="nulová",#REF!,0)</f>
        <v>0</v>
      </c>
      <c r="BH316" s="13" t="s">
        <v>83</v>
      </c>
      <c r="BI316" s="120" t="e">
        <f>ROUND(H316*#REF!,2)</f>
        <v>#REF!</v>
      </c>
      <c r="BJ316" s="13" t="s">
        <v>114</v>
      </c>
      <c r="BK316" s="119" t="s">
        <v>872</v>
      </c>
    </row>
    <row r="317" spans="2:63" s="1" customFormat="1" ht="16.5" customHeight="1">
      <c r="B317" s="27"/>
      <c r="C317" s="126" t="s">
        <v>873</v>
      </c>
      <c r="D317" s="126" t="s">
        <v>161</v>
      </c>
      <c r="E317" s="127" t="s">
        <v>874</v>
      </c>
      <c r="F317" s="128" t="s">
        <v>875</v>
      </c>
      <c r="G317" s="129" t="s">
        <v>113</v>
      </c>
      <c r="H317" s="130"/>
      <c r="I317" s="140" t="s">
        <v>1225</v>
      </c>
      <c r="J317" s="131"/>
      <c r="K317" s="132" t="s">
        <v>1</v>
      </c>
      <c r="L317" s="133" t="s">
        <v>43</v>
      </c>
      <c r="N317" s="117" t="e">
        <f>M317*#REF!</f>
        <v>#REF!</v>
      </c>
      <c r="O317" s="117">
        <v>0</v>
      </c>
      <c r="P317" s="117" t="e">
        <f>O317*#REF!</f>
        <v>#REF!</v>
      </c>
      <c r="Q317" s="117">
        <v>0</v>
      </c>
      <c r="R317" s="118" t="e">
        <f>Q317*#REF!</f>
        <v>#REF!</v>
      </c>
      <c r="AP317" s="119" t="s">
        <v>146</v>
      </c>
      <c r="AR317" s="119" t="s">
        <v>161</v>
      </c>
      <c r="AS317" s="119" t="s">
        <v>85</v>
      </c>
      <c r="AW317" s="13" t="s">
        <v>109</v>
      </c>
      <c r="BC317" s="120" t="e">
        <f>IF(L317="základní",#REF!,0)</f>
        <v>#REF!</v>
      </c>
      <c r="BD317" s="120">
        <f>IF(L317="snížená",#REF!,0)</f>
        <v>0</v>
      </c>
      <c r="BE317" s="120">
        <f>IF(L317="zákl. přenesená",#REF!,0)</f>
        <v>0</v>
      </c>
      <c r="BF317" s="120">
        <f>IF(L317="sníž. přenesená",#REF!,0)</f>
        <v>0</v>
      </c>
      <c r="BG317" s="120">
        <f>IF(L317="nulová",#REF!,0)</f>
        <v>0</v>
      </c>
      <c r="BH317" s="13" t="s">
        <v>83</v>
      </c>
      <c r="BI317" s="120" t="e">
        <f>ROUND(H317*#REF!,2)</f>
        <v>#REF!</v>
      </c>
      <c r="BJ317" s="13" t="s">
        <v>114</v>
      </c>
      <c r="BK317" s="119" t="s">
        <v>876</v>
      </c>
    </row>
    <row r="318" spans="2:63" s="1" customFormat="1" ht="24.2" customHeight="1">
      <c r="B318" s="27"/>
      <c r="C318" s="126" t="s">
        <v>877</v>
      </c>
      <c r="D318" s="126" t="s">
        <v>161</v>
      </c>
      <c r="E318" s="127" t="s">
        <v>878</v>
      </c>
      <c r="F318" s="128" t="s">
        <v>879</v>
      </c>
      <c r="G318" s="129" t="s">
        <v>113</v>
      </c>
      <c r="H318" s="130"/>
      <c r="I318" s="140" t="s">
        <v>1225</v>
      </c>
      <c r="J318" s="131"/>
      <c r="K318" s="132" t="s">
        <v>1</v>
      </c>
      <c r="L318" s="133" t="s">
        <v>43</v>
      </c>
      <c r="N318" s="117" t="e">
        <f>M318*#REF!</f>
        <v>#REF!</v>
      </c>
      <c r="O318" s="117">
        <v>0</v>
      </c>
      <c r="P318" s="117" t="e">
        <f>O318*#REF!</f>
        <v>#REF!</v>
      </c>
      <c r="Q318" s="117">
        <v>0</v>
      </c>
      <c r="R318" s="118" t="e">
        <f>Q318*#REF!</f>
        <v>#REF!</v>
      </c>
      <c r="AP318" s="119" t="s">
        <v>146</v>
      </c>
      <c r="AR318" s="119" t="s">
        <v>161</v>
      </c>
      <c r="AS318" s="119" t="s">
        <v>85</v>
      </c>
      <c r="AW318" s="13" t="s">
        <v>109</v>
      </c>
      <c r="BC318" s="120" t="e">
        <f>IF(L318="základní",#REF!,0)</f>
        <v>#REF!</v>
      </c>
      <c r="BD318" s="120">
        <f>IF(L318="snížená",#REF!,0)</f>
        <v>0</v>
      </c>
      <c r="BE318" s="120">
        <f>IF(L318="zákl. přenesená",#REF!,0)</f>
        <v>0</v>
      </c>
      <c r="BF318" s="120">
        <f>IF(L318="sníž. přenesená",#REF!,0)</f>
        <v>0</v>
      </c>
      <c r="BG318" s="120">
        <f>IF(L318="nulová",#REF!,0)</f>
        <v>0</v>
      </c>
      <c r="BH318" s="13" t="s">
        <v>83</v>
      </c>
      <c r="BI318" s="120" t="e">
        <f>ROUND(H318*#REF!,2)</f>
        <v>#REF!</v>
      </c>
      <c r="BJ318" s="13" t="s">
        <v>114</v>
      </c>
      <c r="BK318" s="119" t="s">
        <v>880</v>
      </c>
    </row>
    <row r="319" spans="2:63" s="1" customFormat="1" ht="16.5" customHeight="1">
      <c r="B319" s="27"/>
      <c r="C319" s="126" t="s">
        <v>881</v>
      </c>
      <c r="D319" s="126" t="s">
        <v>161</v>
      </c>
      <c r="E319" s="127" t="s">
        <v>882</v>
      </c>
      <c r="F319" s="128" t="s">
        <v>883</v>
      </c>
      <c r="G319" s="129" t="s">
        <v>113</v>
      </c>
      <c r="H319" s="130"/>
      <c r="I319" s="140" t="s">
        <v>1225</v>
      </c>
      <c r="J319" s="131"/>
      <c r="K319" s="132" t="s">
        <v>1</v>
      </c>
      <c r="L319" s="133" t="s">
        <v>43</v>
      </c>
      <c r="N319" s="117" t="e">
        <f>M319*#REF!</f>
        <v>#REF!</v>
      </c>
      <c r="O319" s="117">
        <v>0</v>
      </c>
      <c r="P319" s="117" t="e">
        <f>O319*#REF!</f>
        <v>#REF!</v>
      </c>
      <c r="Q319" s="117">
        <v>0</v>
      </c>
      <c r="R319" s="118" t="e">
        <f>Q319*#REF!</f>
        <v>#REF!</v>
      </c>
      <c r="AP319" s="119" t="s">
        <v>146</v>
      </c>
      <c r="AR319" s="119" t="s">
        <v>161</v>
      </c>
      <c r="AS319" s="119" t="s">
        <v>85</v>
      </c>
      <c r="AW319" s="13" t="s">
        <v>109</v>
      </c>
      <c r="BC319" s="120" t="e">
        <f>IF(L319="základní",#REF!,0)</f>
        <v>#REF!</v>
      </c>
      <c r="BD319" s="120">
        <f>IF(L319="snížená",#REF!,0)</f>
        <v>0</v>
      </c>
      <c r="BE319" s="120">
        <f>IF(L319="zákl. přenesená",#REF!,0)</f>
        <v>0</v>
      </c>
      <c r="BF319" s="120">
        <f>IF(L319="sníž. přenesená",#REF!,0)</f>
        <v>0</v>
      </c>
      <c r="BG319" s="120">
        <f>IF(L319="nulová",#REF!,0)</f>
        <v>0</v>
      </c>
      <c r="BH319" s="13" t="s">
        <v>83</v>
      </c>
      <c r="BI319" s="120" t="e">
        <f>ROUND(H319*#REF!,2)</f>
        <v>#REF!</v>
      </c>
      <c r="BJ319" s="13" t="s">
        <v>114</v>
      </c>
      <c r="BK319" s="119" t="s">
        <v>884</v>
      </c>
    </row>
    <row r="320" spans="2:63" s="1" customFormat="1" ht="16.5" customHeight="1">
      <c r="B320" s="27"/>
      <c r="C320" s="126" t="s">
        <v>885</v>
      </c>
      <c r="D320" s="126" t="s">
        <v>161</v>
      </c>
      <c r="E320" s="127" t="s">
        <v>886</v>
      </c>
      <c r="F320" s="128" t="s">
        <v>887</v>
      </c>
      <c r="G320" s="129" t="s">
        <v>113</v>
      </c>
      <c r="H320" s="130"/>
      <c r="I320" s="140" t="s">
        <v>1225</v>
      </c>
      <c r="J320" s="131"/>
      <c r="K320" s="132" t="s">
        <v>1</v>
      </c>
      <c r="L320" s="133" t="s">
        <v>43</v>
      </c>
      <c r="N320" s="117" t="e">
        <f>M320*#REF!</f>
        <v>#REF!</v>
      </c>
      <c r="O320" s="117">
        <v>0</v>
      </c>
      <c r="P320" s="117" t="e">
        <f>O320*#REF!</f>
        <v>#REF!</v>
      </c>
      <c r="Q320" s="117">
        <v>0</v>
      </c>
      <c r="R320" s="118" t="e">
        <f>Q320*#REF!</f>
        <v>#REF!</v>
      </c>
      <c r="AP320" s="119" t="s">
        <v>146</v>
      </c>
      <c r="AR320" s="119" t="s">
        <v>161</v>
      </c>
      <c r="AS320" s="119" t="s">
        <v>85</v>
      </c>
      <c r="AW320" s="13" t="s">
        <v>109</v>
      </c>
      <c r="BC320" s="120" t="e">
        <f>IF(L320="základní",#REF!,0)</f>
        <v>#REF!</v>
      </c>
      <c r="BD320" s="120">
        <f>IF(L320="snížená",#REF!,0)</f>
        <v>0</v>
      </c>
      <c r="BE320" s="120">
        <f>IF(L320="zákl. přenesená",#REF!,0)</f>
        <v>0</v>
      </c>
      <c r="BF320" s="120">
        <f>IF(L320="sníž. přenesená",#REF!,0)</f>
        <v>0</v>
      </c>
      <c r="BG320" s="120">
        <f>IF(L320="nulová",#REF!,0)</f>
        <v>0</v>
      </c>
      <c r="BH320" s="13" t="s">
        <v>83</v>
      </c>
      <c r="BI320" s="120" t="e">
        <f>ROUND(H320*#REF!,2)</f>
        <v>#REF!</v>
      </c>
      <c r="BJ320" s="13" t="s">
        <v>114</v>
      </c>
      <c r="BK320" s="119" t="s">
        <v>888</v>
      </c>
    </row>
    <row r="321" spans="2:63" s="1" customFormat="1" ht="16.5" customHeight="1">
      <c r="B321" s="27"/>
      <c r="C321" s="126" t="s">
        <v>889</v>
      </c>
      <c r="D321" s="126" t="s">
        <v>161</v>
      </c>
      <c r="E321" s="127" t="s">
        <v>890</v>
      </c>
      <c r="F321" s="128" t="s">
        <v>891</v>
      </c>
      <c r="G321" s="129" t="s">
        <v>207</v>
      </c>
      <c r="H321" s="130"/>
      <c r="I321" s="140" t="s">
        <v>1225</v>
      </c>
      <c r="J321" s="131"/>
      <c r="K321" s="132" t="s">
        <v>1</v>
      </c>
      <c r="L321" s="133" t="s">
        <v>43</v>
      </c>
      <c r="N321" s="117" t="e">
        <f>M321*#REF!</f>
        <v>#REF!</v>
      </c>
      <c r="O321" s="117">
        <v>0</v>
      </c>
      <c r="P321" s="117" t="e">
        <f>O321*#REF!</f>
        <v>#REF!</v>
      </c>
      <c r="Q321" s="117">
        <v>0</v>
      </c>
      <c r="R321" s="118" t="e">
        <f>Q321*#REF!</f>
        <v>#REF!</v>
      </c>
      <c r="AP321" s="119" t="s">
        <v>146</v>
      </c>
      <c r="AR321" s="119" t="s">
        <v>161</v>
      </c>
      <c r="AS321" s="119" t="s">
        <v>85</v>
      </c>
      <c r="AW321" s="13" t="s">
        <v>109</v>
      </c>
      <c r="BC321" s="120" t="e">
        <f>IF(L321="základní",#REF!,0)</f>
        <v>#REF!</v>
      </c>
      <c r="BD321" s="120">
        <f>IF(L321="snížená",#REF!,0)</f>
        <v>0</v>
      </c>
      <c r="BE321" s="120">
        <f>IF(L321="zákl. přenesená",#REF!,0)</f>
        <v>0</v>
      </c>
      <c r="BF321" s="120">
        <f>IF(L321="sníž. přenesená",#REF!,0)</f>
        <v>0</v>
      </c>
      <c r="BG321" s="120">
        <f>IF(L321="nulová",#REF!,0)</f>
        <v>0</v>
      </c>
      <c r="BH321" s="13" t="s">
        <v>83</v>
      </c>
      <c r="BI321" s="120" t="e">
        <f>ROUND(H321*#REF!,2)</f>
        <v>#REF!</v>
      </c>
      <c r="BJ321" s="13" t="s">
        <v>114</v>
      </c>
      <c r="BK321" s="119" t="s">
        <v>892</v>
      </c>
    </row>
    <row r="322" spans="2:63" s="1" customFormat="1" ht="16.5" customHeight="1">
      <c r="B322" s="27"/>
      <c r="C322" s="126" t="s">
        <v>893</v>
      </c>
      <c r="D322" s="126" t="s">
        <v>161</v>
      </c>
      <c r="E322" s="127" t="s">
        <v>894</v>
      </c>
      <c r="F322" s="128" t="s">
        <v>895</v>
      </c>
      <c r="G322" s="129" t="s">
        <v>113</v>
      </c>
      <c r="H322" s="130"/>
      <c r="I322" s="140" t="s">
        <v>1225</v>
      </c>
      <c r="J322" s="131"/>
      <c r="K322" s="132" t="s">
        <v>1</v>
      </c>
      <c r="L322" s="133" t="s">
        <v>43</v>
      </c>
      <c r="N322" s="117" t="e">
        <f>M322*#REF!</f>
        <v>#REF!</v>
      </c>
      <c r="O322" s="117">
        <v>0</v>
      </c>
      <c r="P322" s="117" t="e">
        <f>O322*#REF!</f>
        <v>#REF!</v>
      </c>
      <c r="Q322" s="117">
        <v>0</v>
      </c>
      <c r="R322" s="118" t="e">
        <f>Q322*#REF!</f>
        <v>#REF!</v>
      </c>
      <c r="AP322" s="119" t="s">
        <v>146</v>
      </c>
      <c r="AR322" s="119" t="s">
        <v>161</v>
      </c>
      <c r="AS322" s="119" t="s">
        <v>85</v>
      </c>
      <c r="AW322" s="13" t="s">
        <v>109</v>
      </c>
      <c r="BC322" s="120" t="e">
        <f>IF(L322="základní",#REF!,0)</f>
        <v>#REF!</v>
      </c>
      <c r="BD322" s="120">
        <f>IF(L322="snížená",#REF!,0)</f>
        <v>0</v>
      </c>
      <c r="BE322" s="120">
        <f>IF(L322="zákl. přenesená",#REF!,0)</f>
        <v>0</v>
      </c>
      <c r="BF322" s="120">
        <f>IF(L322="sníž. přenesená",#REF!,0)</f>
        <v>0</v>
      </c>
      <c r="BG322" s="120">
        <f>IF(L322="nulová",#REF!,0)</f>
        <v>0</v>
      </c>
      <c r="BH322" s="13" t="s">
        <v>83</v>
      </c>
      <c r="BI322" s="120" t="e">
        <f>ROUND(H322*#REF!,2)</f>
        <v>#REF!</v>
      </c>
      <c r="BJ322" s="13" t="s">
        <v>114</v>
      </c>
      <c r="BK322" s="119" t="s">
        <v>896</v>
      </c>
    </row>
    <row r="323" spans="2:63" s="1" customFormat="1" ht="16.5" customHeight="1">
      <c r="B323" s="27"/>
      <c r="C323" s="126" t="s">
        <v>897</v>
      </c>
      <c r="D323" s="126" t="s">
        <v>161</v>
      </c>
      <c r="E323" s="127" t="s">
        <v>898</v>
      </c>
      <c r="F323" s="128" t="s">
        <v>899</v>
      </c>
      <c r="G323" s="129" t="s">
        <v>113</v>
      </c>
      <c r="H323" s="130"/>
      <c r="I323" s="140" t="s">
        <v>1225</v>
      </c>
      <c r="J323" s="131"/>
      <c r="K323" s="132" t="s">
        <v>1</v>
      </c>
      <c r="L323" s="133" t="s">
        <v>43</v>
      </c>
      <c r="N323" s="117" t="e">
        <f>M323*#REF!</f>
        <v>#REF!</v>
      </c>
      <c r="O323" s="117">
        <v>0</v>
      </c>
      <c r="P323" s="117" t="e">
        <f>O323*#REF!</f>
        <v>#REF!</v>
      </c>
      <c r="Q323" s="117">
        <v>0</v>
      </c>
      <c r="R323" s="118" t="e">
        <f>Q323*#REF!</f>
        <v>#REF!</v>
      </c>
      <c r="AP323" s="119" t="s">
        <v>146</v>
      </c>
      <c r="AR323" s="119" t="s">
        <v>161</v>
      </c>
      <c r="AS323" s="119" t="s">
        <v>85</v>
      </c>
      <c r="AW323" s="13" t="s">
        <v>109</v>
      </c>
      <c r="BC323" s="120" t="e">
        <f>IF(L323="základní",#REF!,0)</f>
        <v>#REF!</v>
      </c>
      <c r="BD323" s="120">
        <f>IF(L323="snížená",#REF!,0)</f>
        <v>0</v>
      </c>
      <c r="BE323" s="120">
        <f>IF(L323="zákl. přenesená",#REF!,0)</f>
        <v>0</v>
      </c>
      <c r="BF323" s="120">
        <f>IF(L323="sníž. přenesená",#REF!,0)</f>
        <v>0</v>
      </c>
      <c r="BG323" s="120">
        <f>IF(L323="nulová",#REF!,0)</f>
        <v>0</v>
      </c>
      <c r="BH323" s="13" t="s">
        <v>83</v>
      </c>
      <c r="BI323" s="120" t="e">
        <f>ROUND(H323*#REF!,2)</f>
        <v>#REF!</v>
      </c>
      <c r="BJ323" s="13" t="s">
        <v>114</v>
      </c>
      <c r="BK323" s="119" t="s">
        <v>900</v>
      </c>
    </row>
    <row r="324" spans="2:63" s="1" customFormat="1" ht="16.5" customHeight="1">
      <c r="B324" s="27"/>
      <c r="C324" s="126" t="s">
        <v>901</v>
      </c>
      <c r="D324" s="126" t="s">
        <v>161</v>
      </c>
      <c r="E324" s="127" t="s">
        <v>902</v>
      </c>
      <c r="F324" s="128" t="s">
        <v>903</v>
      </c>
      <c r="G324" s="129" t="s">
        <v>113</v>
      </c>
      <c r="H324" s="130"/>
      <c r="I324" s="140" t="s">
        <v>1225</v>
      </c>
      <c r="J324" s="131"/>
      <c r="K324" s="132" t="s">
        <v>1</v>
      </c>
      <c r="L324" s="133" t="s">
        <v>43</v>
      </c>
      <c r="N324" s="117" t="e">
        <f>M324*#REF!</f>
        <v>#REF!</v>
      </c>
      <c r="O324" s="117">
        <v>0</v>
      </c>
      <c r="P324" s="117" t="e">
        <f>O324*#REF!</f>
        <v>#REF!</v>
      </c>
      <c r="Q324" s="117">
        <v>0</v>
      </c>
      <c r="R324" s="118" t="e">
        <f>Q324*#REF!</f>
        <v>#REF!</v>
      </c>
      <c r="AP324" s="119" t="s">
        <v>146</v>
      </c>
      <c r="AR324" s="119" t="s">
        <v>161</v>
      </c>
      <c r="AS324" s="119" t="s">
        <v>85</v>
      </c>
      <c r="AW324" s="13" t="s">
        <v>109</v>
      </c>
      <c r="BC324" s="120" t="e">
        <f>IF(L324="základní",#REF!,0)</f>
        <v>#REF!</v>
      </c>
      <c r="BD324" s="120">
        <f>IF(L324="snížená",#REF!,0)</f>
        <v>0</v>
      </c>
      <c r="BE324" s="120">
        <f>IF(L324="zákl. přenesená",#REF!,0)</f>
        <v>0</v>
      </c>
      <c r="BF324" s="120">
        <f>IF(L324="sníž. přenesená",#REF!,0)</f>
        <v>0</v>
      </c>
      <c r="BG324" s="120">
        <f>IF(L324="nulová",#REF!,0)</f>
        <v>0</v>
      </c>
      <c r="BH324" s="13" t="s">
        <v>83</v>
      </c>
      <c r="BI324" s="120" t="e">
        <f>ROUND(H324*#REF!,2)</f>
        <v>#REF!</v>
      </c>
      <c r="BJ324" s="13" t="s">
        <v>114</v>
      </c>
      <c r="BK324" s="119" t="s">
        <v>904</v>
      </c>
    </row>
    <row r="325" spans="2:63" s="1" customFormat="1" ht="16.5" customHeight="1">
      <c r="B325" s="27"/>
      <c r="C325" s="126" t="s">
        <v>905</v>
      </c>
      <c r="D325" s="126" t="s">
        <v>161</v>
      </c>
      <c r="E325" s="127" t="s">
        <v>906</v>
      </c>
      <c r="F325" s="128" t="s">
        <v>907</v>
      </c>
      <c r="G325" s="129" t="s">
        <v>113</v>
      </c>
      <c r="H325" s="130"/>
      <c r="I325" s="140" t="s">
        <v>1225</v>
      </c>
      <c r="J325" s="131"/>
      <c r="K325" s="132" t="s">
        <v>1</v>
      </c>
      <c r="L325" s="133" t="s">
        <v>43</v>
      </c>
      <c r="N325" s="117" t="e">
        <f>M325*#REF!</f>
        <v>#REF!</v>
      </c>
      <c r="O325" s="117">
        <v>0</v>
      </c>
      <c r="P325" s="117" t="e">
        <f>O325*#REF!</f>
        <v>#REF!</v>
      </c>
      <c r="Q325" s="117">
        <v>0</v>
      </c>
      <c r="R325" s="118" t="e">
        <f>Q325*#REF!</f>
        <v>#REF!</v>
      </c>
      <c r="AP325" s="119" t="s">
        <v>146</v>
      </c>
      <c r="AR325" s="119" t="s">
        <v>161</v>
      </c>
      <c r="AS325" s="119" t="s">
        <v>85</v>
      </c>
      <c r="AW325" s="13" t="s">
        <v>109</v>
      </c>
      <c r="BC325" s="120" t="e">
        <f>IF(L325="základní",#REF!,0)</f>
        <v>#REF!</v>
      </c>
      <c r="BD325" s="120">
        <f>IF(L325="snížená",#REF!,0)</f>
        <v>0</v>
      </c>
      <c r="BE325" s="120">
        <f>IF(L325="zákl. přenesená",#REF!,0)</f>
        <v>0</v>
      </c>
      <c r="BF325" s="120">
        <f>IF(L325="sníž. přenesená",#REF!,0)</f>
        <v>0</v>
      </c>
      <c r="BG325" s="120">
        <f>IF(L325="nulová",#REF!,0)</f>
        <v>0</v>
      </c>
      <c r="BH325" s="13" t="s">
        <v>83</v>
      </c>
      <c r="BI325" s="120" t="e">
        <f>ROUND(H325*#REF!,2)</f>
        <v>#REF!</v>
      </c>
      <c r="BJ325" s="13" t="s">
        <v>114</v>
      </c>
      <c r="BK325" s="119" t="s">
        <v>908</v>
      </c>
    </row>
    <row r="326" spans="2:63" s="1" customFormat="1" ht="16.5" customHeight="1">
      <c r="B326" s="27"/>
      <c r="C326" s="126" t="s">
        <v>909</v>
      </c>
      <c r="D326" s="126" t="s">
        <v>161</v>
      </c>
      <c r="E326" s="127" t="s">
        <v>910</v>
      </c>
      <c r="F326" s="128" t="s">
        <v>911</v>
      </c>
      <c r="G326" s="129" t="s">
        <v>113</v>
      </c>
      <c r="H326" s="130"/>
      <c r="I326" s="140" t="s">
        <v>1225</v>
      </c>
      <c r="J326" s="131"/>
      <c r="K326" s="132" t="s">
        <v>1</v>
      </c>
      <c r="L326" s="133" t="s">
        <v>43</v>
      </c>
      <c r="N326" s="117" t="e">
        <f>M326*#REF!</f>
        <v>#REF!</v>
      </c>
      <c r="O326" s="117">
        <v>0</v>
      </c>
      <c r="P326" s="117" t="e">
        <f>O326*#REF!</f>
        <v>#REF!</v>
      </c>
      <c r="Q326" s="117">
        <v>0</v>
      </c>
      <c r="R326" s="118" t="e">
        <f>Q326*#REF!</f>
        <v>#REF!</v>
      </c>
      <c r="AP326" s="119" t="s">
        <v>146</v>
      </c>
      <c r="AR326" s="119" t="s">
        <v>161</v>
      </c>
      <c r="AS326" s="119" t="s">
        <v>85</v>
      </c>
      <c r="AW326" s="13" t="s">
        <v>109</v>
      </c>
      <c r="BC326" s="120" t="e">
        <f>IF(L326="základní",#REF!,0)</f>
        <v>#REF!</v>
      </c>
      <c r="BD326" s="120">
        <f>IF(L326="snížená",#REF!,0)</f>
        <v>0</v>
      </c>
      <c r="BE326" s="120">
        <f>IF(L326="zákl. přenesená",#REF!,0)</f>
        <v>0</v>
      </c>
      <c r="BF326" s="120">
        <f>IF(L326="sníž. přenesená",#REF!,0)</f>
        <v>0</v>
      </c>
      <c r="BG326" s="120">
        <f>IF(L326="nulová",#REF!,0)</f>
        <v>0</v>
      </c>
      <c r="BH326" s="13" t="s">
        <v>83</v>
      </c>
      <c r="BI326" s="120" t="e">
        <f>ROUND(H326*#REF!,2)</f>
        <v>#REF!</v>
      </c>
      <c r="BJ326" s="13" t="s">
        <v>114</v>
      </c>
      <c r="BK326" s="119" t="s">
        <v>912</v>
      </c>
    </row>
    <row r="327" spans="2:63" s="1" customFormat="1" ht="16.5" customHeight="1">
      <c r="B327" s="27"/>
      <c r="C327" s="126" t="s">
        <v>913</v>
      </c>
      <c r="D327" s="126" t="s">
        <v>161</v>
      </c>
      <c r="E327" s="127" t="s">
        <v>914</v>
      </c>
      <c r="F327" s="128" t="s">
        <v>915</v>
      </c>
      <c r="G327" s="129" t="s">
        <v>113</v>
      </c>
      <c r="H327" s="130"/>
      <c r="I327" s="140" t="s">
        <v>1225</v>
      </c>
      <c r="J327" s="131"/>
      <c r="K327" s="132" t="s">
        <v>1</v>
      </c>
      <c r="L327" s="133" t="s">
        <v>43</v>
      </c>
      <c r="N327" s="117" t="e">
        <f>M327*#REF!</f>
        <v>#REF!</v>
      </c>
      <c r="O327" s="117">
        <v>0</v>
      </c>
      <c r="P327" s="117" t="e">
        <f>O327*#REF!</f>
        <v>#REF!</v>
      </c>
      <c r="Q327" s="117">
        <v>0</v>
      </c>
      <c r="R327" s="118" t="e">
        <f>Q327*#REF!</f>
        <v>#REF!</v>
      </c>
      <c r="AP327" s="119" t="s">
        <v>146</v>
      </c>
      <c r="AR327" s="119" t="s">
        <v>161</v>
      </c>
      <c r="AS327" s="119" t="s">
        <v>85</v>
      </c>
      <c r="AW327" s="13" t="s">
        <v>109</v>
      </c>
      <c r="BC327" s="120" t="e">
        <f>IF(L327="základní",#REF!,0)</f>
        <v>#REF!</v>
      </c>
      <c r="BD327" s="120">
        <f>IF(L327="snížená",#REF!,0)</f>
        <v>0</v>
      </c>
      <c r="BE327" s="120">
        <f>IF(L327="zákl. přenesená",#REF!,0)</f>
        <v>0</v>
      </c>
      <c r="BF327" s="120">
        <f>IF(L327="sníž. přenesená",#REF!,0)</f>
        <v>0</v>
      </c>
      <c r="BG327" s="120">
        <f>IF(L327="nulová",#REF!,0)</f>
        <v>0</v>
      </c>
      <c r="BH327" s="13" t="s">
        <v>83</v>
      </c>
      <c r="BI327" s="120" t="e">
        <f>ROUND(H327*#REF!,2)</f>
        <v>#REF!</v>
      </c>
      <c r="BJ327" s="13" t="s">
        <v>114</v>
      </c>
      <c r="BK327" s="119" t="s">
        <v>916</v>
      </c>
    </row>
    <row r="328" spans="2:63" s="1" customFormat="1" ht="16.5" customHeight="1">
      <c r="B328" s="27"/>
      <c r="C328" s="126" t="s">
        <v>917</v>
      </c>
      <c r="D328" s="126" t="s">
        <v>161</v>
      </c>
      <c r="E328" s="127" t="s">
        <v>918</v>
      </c>
      <c r="F328" s="128" t="s">
        <v>919</v>
      </c>
      <c r="G328" s="129" t="s">
        <v>113</v>
      </c>
      <c r="H328" s="130"/>
      <c r="I328" s="140" t="s">
        <v>1225</v>
      </c>
      <c r="J328" s="131"/>
      <c r="K328" s="132" t="s">
        <v>1</v>
      </c>
      <c r="L328" s="133" t="s">
        <v>43</v>
      </c>
      <c r="N328" s="117" t="e">
        <f>M328*#REF!</f>
        <v>#REF!</v>
      </c>
      <c r="O328" s="117">
        <v>0</v>
      </c>
      <c r="P328" s="117" t="e">
        <f>O328*#REF!</f>
        <v>#REF!</v>
      </c>
      <c r="Q328" s="117">
        <v>0</v>
      </c>
      <c r="R328" s="118" t="e">
        <f>Q328*#REF!</f>
        <v>#REF!</v>
      </c>
      <c r="AP328" s="119" t="s">
        <v>146</v>
      </c>
      <c r="AR328" s="119" t="s">
        <v>161</v>
      </c>
      <c r="AS328" s="119" t="s">
        <v>85</v>
      </c>
      <c r="AW328" s="13" t="s">
        <v>109</v>
      </c>
      <c r="BC328" s="120" t="e">
        <f>IF(L328="základní",#REF!,0)</f>
        <v>#REF!</v>
      </c>
      <c r="BD328" s="120">
        <f>IF(L328="snížená",#REF!,0)</f>
        <v>0</v>
      </c>
      <c r="BE328" s="120">
        <f>IF(L328="zákl. přenesená",#REF!,0)</f>
        <v>0</v>
      </c>
      <c r="BF328" s="120">
        <f>IF(L328="sníž. přenesená",#REF!,0)</f>
        <v>0</v>
      </c>
      <c r="BG328" s="120">
        <f>IF(L328="nulová",#REF!,0)</f>
        <v>0</v>
      </c>
      <c r="BH328" s="13" t="s">
        <v>83</v>
      </c>
      <c r="BI328" s="120" t="e">
        <f>ROUND(H328*#REF!,2)</f>
        <v>#REF!</v>
      </c>
      <c r="BJ328" s="13" t="s">
        <v>114</v>
      </c>
      <c r="BK328" s="119" t="s">
        <v>920</v>
      </c>
    </row>
    <row r="329" spans="2:63" s="1" customFormat="1" ht="21.75" customHeight="1">
      <c r="B329" s="27"/>
      <c r="C329" s="126" t="s">
        <v>921</v>
      </c>
      <c r="D329" s="126" t="s">
        <v>161</v>
      </c>
      <c r="E329" s="127" t="s">
        <v>922</v>
      </c>
      <c r="F329" s="128" t="s">
        <v>923</v>
      </c>
      <c r="G329" s="129" t="s">
        <v>113</v>
      </c>
      <c r="H329" s="130"/>
      <c r="I329" s="140" t="s">
        <v>1225</v>
      </c>
      <c r="J329" s="131"/>
      <c r="K329" s="132" t="s">
        <v>1</v>
      </c>
      <c r="L329" s="133" t="s">
        <v>43</v>
      </c>
      <c r="N329" s="117" t="e">
        <f>M329*#REF!</f>
        <v>#REF!</v>
      </c>
      <c r="O329" s="117">
        <v>0</v>
      </c>
      <c r="P329" s="117" t="e">
        <f>O329*#REF!</f>
        <v>#REF!</v>
      </c>
      <c r="Q329" s="117">
        <v>0</v>
      </c>
      <c r="R329" s="118" t="e">
        <f>Q329*#REF!</f>
        <v>#REF!</v>
      </c>
      <c r="AP329" s="119" t="s">
        <v>146</v>
      </c>
      <c r="AR329" s="119" t="s">
        <v>161</v>
      </c>
      <c r="AS329" s="119" t="s">
        <v>85</v>
      </c>
      <c r="AW329" s="13" t="s">
        <v>109</v>
      </c>
      <c r="BC329" s="120" t="e">
        <f>IF(L329="základní",#REF!,0)</f>
        <v>#REF!</v>
      </c>
      <c r="BD329" s="120">
        <f>IF(L329="snížená",#REF!,0)</f>
        <v>0</v>
      </c>
      <c r="BE329" s="120">
        <f>IF(L329="zákl. přenesená",#REF!,0)</f>
        <v>0</v>
      </c>
      <c r="BF329" s="120">
        <f>IF(L329="sníž. přenesená",#REF!,0)</f>
        <v>0</v>
      </c>
      <c r="BG329" s="120">
        <f>IF(L329="nulová",#REF!,0)</f>
        <v>0</v>
      </c>
      <c r="BH329" s="13" t="s">
        <v>83</v>
      </c>
      <c r="BI329" s="120" t="e">
        <f>ROUND(H329*#REF!,2)</f>
        <v>#REF!</v>
      </c>
      <c r="BJ329" s="13" t="s">
        <v>114</v>
      </c>
      <c r="BK329" s="119" t="s">
        <v>924</v>
      </c>
    </row>
    <row r="330" spans="2:63" s="1" customFormat="1" ht="16.5" customHeight="1">
      <c r="B330" s="27"/>
      <c r="C330" s="126" t="s">
        <v>925</v>
      </c>
      <c r="D330" s="126" t="s">
        <v>161</v>
      </c>
      <c r="E330" s="127" t="s">
        <v>926</v>
      </c>
      <c r="F330" s="128" t="s">
        <v>927</v>
      </c>
      <c r="G330" s="129" t="s">
        <v>113</v>
      </c>
      <c r="H330" s="130"/>
      <c r="I330" s="140" t="s">
        <v>1225</v>
      </c>
      <c r="J330" s="131"/>
      <c r="K330" s="132" t="s">
        <v>1</v>
      </c>
      <c r="L330" s="133" t="s">
        <v>43</v>
      </c>
      <c r="N330" s="117" t="e">
        <f>M330*#REF!</f>
        <v>#REF!</v>
      </c>
      <c r="O330" s="117">
        <v>0</v>
      </c>
      <c r="P330" s="117" t="e">
        <f>O330*#REF!</f>
        <v>#REF!</v>
      </c>
      <c r="Q330" s="117">
        <v>0</v>
      </c>
      <c r="R330" s="118" t="e">
        <f>Q330*#REF!</f>
        <v>#REF!</v>
      </c>
      <c r="AP330" s="119" t="s">
        <v>146</v>
      </c>
      <c r="AR330" s="119" t="s">
        <v>161</v>
      </c>
      <c r="AS330" s="119" t="s">
        <v>85</v>
      </c>
      <c r="AW330" s="13" t="s">
        <v>109</v>
      </c>
      <c r="BC330" s="120" t="e">
        <f>IF(L330="základní",#REF!,0)</f>
        <v>#REF!</v>
      </c>
      <c r="BD330" s="120">
        <f>IF(L330="snížená",#REF!,0)</f>
        <v>0</v>
      </c>
      <c r="BE330" s="120">
        <f>IF(L330="zákl. přenesená",#REF!,0)</f>
        <v>0</v>
      </c>
      <c r="BF330" s="120">
        <f>IF(L330="sníž. přenesená",#REF!,0)</f>
        <v>0</v>
      </c>
      <c r="BG330" s="120">
        <f>IF(L330="nulová",#REF!,0)</f>
        <v>0</v>
      </c>
      <c r="BH330" s="13" t="s">
        <v>83</v>
      </c>
      <c r="BI330" s="120" t="e">
        <f>ROUND(H330*#REF!,2)</f>
        <v>#REF!</v>
      </c>
      <c r="BJ330" s="13" t="s">
        <v>114</v>
      </c>
      <c r="BK330" s="119" t="s">
        <v>928</v>
      </c>
    </row>
    <row r="331" spans="2:63" s="1" customFormat="1" ht="16.5" customHeight="1">
      <c r="B331" s="27"/>
      <c r="C331" s="126" t="s">
        <v>929</v>
      </c>
      <c r="D331" s="126" t="s">
        <v>161</v>
      </c>
      <c r="E331" s="127" t="s">
        <v>930</v>
      </c>
      <c r="F331" s="128" t="s">
        <v>931</v>
      </c>
      <c r="G331" s="129" t="s">
        <v>113</v>
      </c>
      <c r="H331" s="130"/>
      <c r="I331" s="140" t="s">
        <v>1225</v>
      </c>
      <c r="J331" s="131"/>
      <c r="K331" s="132" t="s">
        <v>1</v>
      </c>
      <c r="L331" s="133" t="s">
        <v>43</v>
      </c>
      <c r="N331" s="117" t="e">
        <f>M331*#REF!</f>
        <v>#REF!</v>
      </c>
      <c r="O331" s="117">
        <v>0</v>
      </c>
      <c r="P331" s="117" t="e">
        <f>O331*#REF!</f>
        <v>#REF!</v>
      </c>
      <c r="Q331" s="117">
        <v>0</v>
      </c>
      <c r="R331" s="118" t="e">
        <f>Q331*#REF!</f>
        <v>#REF!</v>
      </c>
      <c r="AP331" s="119" t="s">
        <v>146</v>
      </c>
      <c r="AR331" s="119" t="s">
        <v>161</v>
      </c>
      <c r="AS331" s="119" t="s">
        <v>85</v>
      </c>
      <c r="AW331" s="13" t="s">
        <v>109</v>
      </c>
      <c r="BC331" s="120" t="e">
        <f>IF(L331="základní",#REF!,0)</f>
        <v>#REF!</v>
      </c>
      <c r="BD331" s="120">
        <f>IF(L331="snížená",#REF!,0)</f>
        <v>0</v>
      </c>
      <c r="BE331" s="120">
        <f>IF(L331="zákl. přenesená",#REF!,0)</f>
        <v>0</v>
      </c>
      <c r="BF331" s="120">
        <f>IF(L331="sníž. přenesená",#REF!,0)</f>
        <v>0</v>
      </c>
      <c r="BG331" s="120">
        <f>IF(L331="nulová",#REF!,0)</f>
        <v>0</v>
      </c>
      <c r="BH331" s="13" t="s">
        <v>83</v>
      </c>
      <c r="BI331" s="120" t="e">
        <f>ROUND(H331*#REF!,2)</f>
        <v>#REF!</v>
      </c>
      <c r="BJ331" s="13" t="s">
        <v>114</v>
      </c>
      <c r="BK331" s="119" t="s">
        <v>932</v>
      </c>
    </row>
    <row r="332" spans="2:63" s="1" customFormat="1" ht="16.5" customHeight="1">
      <c r="B332" s="27"/>
      <c r="C332" s="126" t="s">
        <v>933</v>
      </c>
      <c r="D332" s="126" t="s">
        <v>161</v>
      </c>
      <c r="E332" s="127" t="s">
        <v>934</v>
      </c>
      <c r="F332" s="128" t="s">
        <v>935</v>
      </c>
      <c r="G332" s="129" t="s">
        <v>113</v>
      </c>
      <c r="H332" s="130"/>
      <c r="I332" s="140" t="s">
        <v>1225</v>
      </c>
      <c r="J332" s="131"/>
      <c r="K332" s="132" t="s">
        <v>1</v>
      </c>
      <c r="L332" s="133" t="s">
        <v>43</v>
      </c>
      <c r="N332" s="117" t="e">
        <f>M332*#REF!</f>
        <v>#REF!</v>
      </c>
      <c r="O332" s="117">
        <v>0</v>
      </c>
      <c r="P332" s="117" t="e">
        <f>O332*#REF!</f>
        <v>#REF!</v>
      </c>
      <c r="Q332" s="117">
        <v>0</v>
      </c>
      <c r="R332" s="118" t="e">
        <f>Q332*#REF!</f>
        <v>#REF!</v>
      </c>
      <c r="AP332" s="119" t="s">
        <v>146</v>
      </c>
      <c r="AR332" s="119" t="s">
        <v>161</v>
      </c>
      <c r="AS332" s="119" t="s">
        <v>85</v>
      </c>
      <c r="AW332" s="13" t="s">
        <v>109</v>
      </c>
      <c r="BC332" s="120" t="e">
        <f>IF(L332="základní",#REF!,0)</f>
        <v>#REF!</v>
      </c>
      <c r="BD332" s="120">
        <f>IF(L332="snížená",#REF!,0)</f>
        <v>0</v>
      </c>
      <c r="BE332" s="120">
        <f>IF(L332="zákl. přenesená",#REF!,0)</f>
        <v>0</v>
      </c>
      <c r="BF332" s="120">
        <f>IF(L332="sníž. přenesená",#REF!,0)</f>
        <v>0</v>
      </c>
      <c r="BG332" s="120">
        <f>IF(L332="nulová",#REF!,0)</f>
        <v>0</v>
      </c>
      <c r="BH332" s="13" t="s">
        <v>83</v>
      </c>
      <c r="BI332" s="120" t="e">
        <f>ROUND(H332*#REF!,2)</f>
        <v>#REF!</v>
      </c>
      <c r="BJ332" s="13" t="s">
        <v>114</v>
      </c>
      <c r="BK332" s="119" t="s">
        <v>936</v>
      </c>
    </row>
    <row r="333" spans="2:63" s="1" customFormat="1" ht="16.5" customHeight="1">
      <c r="B333" s="27"/>
      <c r="C333" s="126" t="s">
        <v>937</v>
      </c>
      <c r="D333" s="126" t="s">
        <v>161</v>
      </c>
      <c r="E333" s="127" t="s">
        <v>938</v>
      </c>
      <c r="F333" s="128" t="s">
        <v>939</v>
      </c>
      <c r="G333" s="129" t="s">
        <v>113</v>
      </c>
      <c r="H333" s="130"/>
      <c r="I333" s="140" t="s">
        <v>1225</v>
      </c>
      <c r="J333" s="131"/>
      <c r="K333" s="132" t="s">
        <v>1</v>
      </c>
      <c r="L333" s="133" t="s">
        <v>43</v>
      </c>
      <c r="N333" s="117" t="e">
        <f>M333*#REF!</f>
        <v>#REF!</v>
      </c>
      <c r="O333" s="117">
        <v>0</v>
      </c>
      <c r="P333" s="117" t="e">
        <f>O333*#REF!</f>
        <v>#REF!</v>
      </c>
      <c r="Q333" s="117">
        <v>0</v>
      </c>
      <c r="R333" s="118" t="e">
        <f>Q333*#REF!</f>
        <v>#REF!</v>
      </c>
      <c r="AP333" s="119" t="s">
        <v>146</v>
      </c>
      <c r="AR333" s="119" t="s">
        <v>161</v>
      </c>
      <c r="AS333" s="119" t="s">
        <v>85</v>
      </c>
      <c r="AW333" s="13" t="s">
        <v>109</v>
      </c>
      <c r="BC333" s="120" t="e">
        <f>IF(L333="základní",#REF!,0)</f>
        <v>#REF!</v>
      </c>
      <c r="BD333" s="120">
        <f>IF(L333="snížená",#REF!,0)</f>
        <v>0</v>
      </c>
      <c r="BE333" s="120">
        <f>IF(L333="zákl. přenesená",#REF!,0)</f>
        <v>0</v>
      </c>
      <c r="BF333" s="120">
        <f>IF(L333="sníž. přenesená",#REF!,0)</f>
        <v>0</v>
      </c>
      <c r="BG333" s="120">
        <f>IF(L333="nulová",#REF!,0)</f>
        <v>0</v>
      </c>
      <c r="BH333" s="13" t="s">
        <v>83</v>
      </c>
      <c r="BI333" s="120" t="e">
        <f>ROUND(H333*#REF!,2)</f>
        <v>#REF!</v>
      </c>
      <c r="BJ333" s="13" t="s">
        <v>114</v>
      </c>
      <c r="BK333" s="119" t="s">
        <v>940</v>
      </c>
    </row>
    <row r="334" spans="2:63" s="1" customFormat="1" ht="16.5" customHeight="1">
      <c r="B334" s="27"/>
      <c r="C334" s="126" t="s">
        <v>941</v>
      </c>
      <c r="D334" s="126" t="s">
        <v>161</v>
      </c>
      <c r="E334" s="127" t="s">
        <v>942</v>
      </c>
      <c r="F334" s="128" t="s">
        <v>943</v>
      </c>
      <c r="G334" s="129" t="s">
        <v>113</v>
      </c>
      <c r="H334" s="130"/>
      <c r="I334" s="140" t="s">
        <v>1225</v>
      </c>
      <c r="J334" s="131"/>
      <c r="K334" s="132" t="s">
        <v>1</v>
      </c>
      <c r="L334" s="133" t="s">
        <v>43</v>
      </c>
      <c r="N334" s="117" t="e">
        <f>M334*#REF!</f>
        <v>#REF!</v>
      </c>
      <c r="O334" s="117">
        <v>0</v>
      </c>
      <c r="P334" s="117" t="e">
        <f>O334*#REF!</f>
        <v>#REF!</v>
      </c>
      <c r="Q334" s="117">
        <v>0</v>
      </c>
      <c r="R334" s="118" t="e">
        <f>Q334*#REF!</f>
        <v>#REF!</v>
      </c>
      <c r="AP334" s="119" t="s">
        <v>146</v>
      </c>
      <c r="AR334" s="119" t="s">
        <v>161</v>
      </c>
      <c r="AS334" s="119" t="s">
        <v>85</v>
      </c>
      <c r="AW334" s="13" t="s">
        <v>109</v>
      </c>
      <c r="BC334" s="120" t="e">
        <f>IF(L334="základní",#REF!,0)</f>
        <v>#REF!</v>
      </c>
      <c r="BD334" s="120">
        <f>IF(L334="snížená",#REF!,0)</f>
        <v>0</v>
      </c>
      <c r="BE334" s="120">
        <f>IF(L334="zákl. přenesená",#REF!,0)</f>
        <v>0</v>
      </c>
      <c r="BF334" s="120">
        <f>IF(L334="sníž. přenesená",#REF!,0)</f>
        <v>0</v>
      </c>
      <c r="BG334" s="120">
        <f>IF(L334="nulová",#REF!,0)</f>
        <v>0</v>
      </c>
      <c r="BH334" s="13" t="s">
        <v>83</v>
      </c>
      <c r="BI334" s="120" t="e">
        <f>ROUND(H334*#REF!,2)</f>
        <v>#REF!</v>
      </c>
      <c r="BJ334" s="13" t="s">
        <v>114</v>
      </c>
      <c r="BK334" s="119" t="s">
        <v>944</v>
      </c>
    </row>
    <row r="335" spans="2:63" s="1" customFormat="1" ht="16.5" customHeight="1">
      <c r="B335" s="27"/>
      <c r="C335" s="126" t="s">
        <v>945</v>
      </c>
      <c r="D335" s="126" t="s">
        <v>161</v>
      </c>
      <c r="E335" s="127" t="s">
        <v>946</v>
      </c>
      <c r="F335" s="128" t="s">
        <v>947</v>
      </c>
      <c r="G335" s="129" t="s">
        <v>113</v>
      </c>
      <c r="H335" s="130"/>
      <c r="I335" s="140" t="s">
        <v>1225</v>
      </c>
      <c r="J335" s="131"/>
      <c r="K335" s="132" t="s">
        <v>1</v>
      </c>
      <c r="L335" s="133" t="s">
        <v>43</v>
      </c>
      <c r="N335" s="117" t="e">
        <f>M335*#REF!</f>
        <v>#REF!</v>
      </c>
      <c r="O335" s="117">
        <v>0</v>
      </c>
      <c r="P335" s="117" t="e">
        <f>O335*#REF!</f>
        <v>#REF!</v>
      </c>
      <c r="Q335" s="117">
        <v>0</v>
      </c>
      <c r="R335" s="118" t="e">
        <f>Q335*#REF!</f>
        <v>#REF!</v>
      </c>
      <c r="AP335" s="119" t="s">
        <v>146</v>
      </c>
      <c r="AR335" s="119" t="s">
        <v>161</v>
      </c>
      <c r="AS335" s="119" t="s">
        <v>85</v>
      </c>
      <c r="AW335" s="13" t="s">
        <v>109</v>
      </c>
      <c r="BC335" s="120" t="e">
        <f>IF(L335="základní",#REF!,0)</f>
        <v>#REF!</v>
      </c>
      <c r="BD335" s="120">
        <f>IF(L335="snížená",#REF!,0)</f>
        <v>0</v>
      </c>
      <c r="BE335" s="120">
        <f>IF(L335="zákl. přenesená",#REF!,0)</f>
        <v>0</v>
      </c>
      <c r="BF335" s="120">
        <f>IF(L335="sníž. přenesená",#REF!,0)</f>
        <v>0</v>
      </c>
      <c r="BG335" s="120">
        <f>IF(L335="nulová",#REF!,0)</f>
        <v>0</v>
      </c>
      <c r="BH335" s="13" t="s">
        <v>83</v>
      </c>
      <c r="BI335" s="120" t="e">
        <f>ROUND(H335*#REF!,2)</f>
        <v>#REF!</v>
      </c>
      <c r="BJ335" s="13" t="s">
        <v>114</v>
      </c>
      <c r="BK335" s="119" t="s">
        <v>948</v>
      </c>
    </row>
    <row r="336" spans="2:63" s="1" customFormat="1" ht="16.5" customHeight="1">
      <c r="B336" s="27"/>
      <c r="C336" s="126" t="s">
        <v>949</v>
      </c>
      <c r="D336" s="126" t="s">
        <v>161</v>
      </c>
      <c r="E336" s="127" t="s">
        <v>950</v>
      </c>
      <c r="F336" s="128" t="s">
        <v>951</v>
      </c>
      <c r="G336" s="129" t="s">
        <v>113</v>
      </c>
      <c r="H336" s="130"/>
      <c r="I336" s="140" t="s">
        <v>1225</v>
      </c>
      <c r="J336" s="131"/>
      <c r="K336" s="132" t="s">
        <v>1</v>
      </c>
      <c r="L336" s="133" t="s">
        <v>43</v>
      </c>
      <c r="N336" s="117" t="e">
        <f>M336*#REF!</f>
        <v>#REF!</v>
      </c>
      <c r="O336" s="117">
        <v>0</v>
      </c>
      <c r="P336" s="117" t="e">
        <f>O336*#REF!</f>
        <v>#REF!</v>
      </c>
      <c r="Q336" s="117">
        <v>0</v>
      </c>
      <c r="R336" s="118" t="e">
        <f>Q336*#REF!</f>
        <v>#REF!</v>
      </c>
      <c r="AP336" s="119" t="s">
        <v>146</v>
      </c>
      <c r="AR336" s="119" t="s">
        <v>161</v>
      </c>
      <c r="AS336" s="119" t="s">
        <v>85</v>
      </c>
      <c r="AW336" s="13" t="s">
        <v>109</v>
      </c>
      <c r="BC336" s="120" t="e">
        <f>IF(L336="základní",#REF!,0)</f>
        <v>#REF!</v>
      </c>
      <c r="BD336" s="120">
        <f>IF(L336="snížená",#REF!,0)</f>
        <v>0</v>
      </c>
      <c r="BE336" s="120">
        <f>IF(L336="zákl. přenesená",#REF!,0)</f>
        <v>0</v>
      </c>
      <c r="BF336" s="120">
        <f>IF(L336="sníž. přenesená",#REF!,0)</f>
        <v>0</v>
      </c>
      <c r="BG336" s="120">
        <f>IF(L336="nulová",#REF!,0)</f>
        <v>0</v>
      </c>
      <c r="BH336" s="13" t="s">
        <v>83</v>
      </c>
      <c r="BI336" s="120" t="e">
        <f>ROUND(H336*#REF!,2)</f>
        <v>#REF!</v>
      </c>
      <c r="BJ336" s="13" t="s">
        <v>114</v>
      </c>
      <c r="BK336" s="119" t="s">
        <v>952</v>
      </c>
    </row>
    <row r="337" spans="2:63" s="1" customFormat="1" ht="16.5" customHeight="1">
      <c r="B337" s="27"/>
      <c r="C337" s="126" t="s">
        <v>953</v>
      </c>
      <c r="D337" s="126" t="s">
        <v>161</v>
      </c>
      <c r="E337" s="127" t="s">
        <v>954</v>
      </c>
      <c r="F337" s="128" t="s">
        <v>955</v>
      </c>
      <c r="G337" s="129" t="s">
        <v>113</v>
      </c>
      <c r="H337" s="130"/>
      <c r="I337" s="140" t="s">
        <v>1225</v>
      </c>
      <c r="J337" s="131"/>
      <c r="K337" s="132" t="s">
        <v>1</v>
      </c>
      <c r="L337" s="133" t="s">
        <v>43</v>
      </c>
      <c r="N337" s="117" t="e">
        <f>M337*#REF!</f>
        <v>#REF!</v>
      </c>
      <c r="O337" s="117">
        <v>0</v>
      </c>
      <c r="P337" s="117" t="e">
        <f>O337*#REF!</f>
        <v>#REF!</v>
      </c>
      <c r="Q337" s="117">
        <v>0</v>
      </c>
      <c r="R337" s="118" t="e">
        <f>Q337*#REF!</f>
        <v>#REF!</v>
      </c>
      <c r="AP337" s="119" t="s">
        <v>146</v>
      </c>
      <c r="AR337" s="119" t="s">
        <v>161</v>
      </c>
      <c r="AS337" s="119" t="s">
        <v>85</v>
      </c>
      <c r="AW337" s="13" t="s">
        <v>109</v>
      </c>
      <c r="BC337" s="120" t="e">
        <f>IF(L337="základní",#REF!,0)</f>
        <v>#REF!</v>
      </c>
      <c r="BD337" s="120">
        <f>IF(L337="snížená",#REF!,0)</f>
        <v>0</v>
      </c>
      <c r="BE337" s="120">
        <f>IF(L337="zákl. přenesená",#REF!,0)</f>
        <v>0</v>
      </c>
      <c r="BF337" s="120">
        <f>IF(L337="sníž. přenesená",#REF!,0)</f>
        <v>0</v>
      </c>
      <c r="BG337" s="120">
        <f>IF(L337="nulová",#REF!,0)</f>
        <v>0</v>
      </c>
      <c r="BH337" s="13" t="s">
        <v>83</v>
      </c>
      <c r="BI337" s="120" t="e">
        <f>ROUND(H337*#REF!,2)</f>
        <v>#REF!</v>
      </c>
      <c r="BJ337" s="13" t="s">
        <v>114</v>
      </c>
      <c r="BK337" s="119" t="s">
        <v>956</v>
      </c>
    </row>
    <row r="338" spans="2:63" s="1" customFormat="1" ht="16.5" customHeight="1">
      <c r="B338" s="27"/>
      <c r="C338" s="126" t="s">
        <v>957</v>
      </c>
      <c r="D338" s="126" t="s">
        <v>161</v>
      </c>
      <c r="E338" s="127" t="s">
        <v>958</v>
      </c>
      <c r="F338" s="128" t="s">
        <v>959</v>
      </c>
      <c r="G338" s="129" t="s">
        <v>113</v>
      </c>
      <c r="H338" s="130"/>
      <c r="I338" s="140" t="s">
        <v>1225</v>
      </c>
      <c r="J338" s="131"/>
      <c r="K338" s="132" t="s">
        <v>1</v>
      </c>
      <c r="L338" s="133" t="s">
        <v>43</v>
      </c>
      <c r="N338" s="117" t="e">
        <f>M338*#REF!</f>
        <v>#REF!</v>
      </c>
      <c r="O338" s="117">
        <v>0</v>
      </c>
      <c r="P338" s="117" t="e">
        <f>O338*#REF!</f>
        <v>#REF!</v>
      </c>
      <c r="Q338" s="117">
        <v>0</v>
      </c>
      <c r="R338" s="118" t="e">
        <f>Q338*#REF!</f>
        <v>#REF!</v>
      </c>
      <c r="AP338" s="119" t="s">
        <v>146</v>
      </c>
      <c r="AR338" s="119" t="s">
        <v>161</v>
      </c>
      <c r="AS338" s="119" t="s">
        <v>85</v>
      </c>
      <c r="AW338" s="13" t="s">
        <v>109</v>
      </c>
      <c r="BC338" s="120" t="e">
        <f>IF(L338="základní",#REF!,0)</f>
        <v>#REF!</v>
      </c>
      <c r="BD338" s="120">
        <f>IF(L338="snížená",#REF!,0)</f>
        <v>0</v>
      </c>
      <c r="BE338" s="120">
        <f>IF(L338="zákl. přenesená",#REF!,0)</f>
        <v>0</v>
      </c>
      <c r="BF338" s="120">
        <f>IF(L338="sníž. přenesená",#REF!,0)</f>
        <v>0</v>
      </c>
      <c r="BG338" s="120">
        <f>IF(L338="nulová",#REF!,0)</f>
        <v>0</v>
      </c>
      <c r="BH338" s="13" t="s">
        <v>83</v>
      </c>
      <c r="BI338" s="120" t="e">
        <f>ROUND(H338*#REF!,2)</f>
        <v>#REF!</v>
      </c>
      <c r="BJ338" s="13" t="s">
        <v>114</v>
      </c>
      <c r="BK338" s="119" t="s">
        <v>960</v>
      </c>
    </row>
    <row r="339" spans="2:63" s="1" customFormat="1" ht="16.5" customHeight="1">
      <c r="B339" s="27"/>
      <c r="C339" s="126" t="s">
        <v>961</v>
      </c>
      <c r="D339" s="126" t="s">
        <v>161</v>
      </c>
      <c r="E339" s="127" t="s">
        <v>962</v>
      </c>
      <c r="F339" s="128" t="s">
        <v>963</v>
      </c>
      <c r="G339" s="129" t="s">
        <v>113</v>
      </c>
      <c r="H339" s="130"/>
      <c r="I339" s="140" t="s">
        <v>1225</v>
      </c>
      <c r="J339" s="131"/>
      <c r="K339" s="132" t="s">
        <v>1</v>
      </c>
      <c r="L339" s="133" t="s">
        <v>43</v>
      </c>
      <c r="N339" s="117" t="e">
        <f>M339*#REF!</f>
        <v>#REF!</v>
      </c>
      <c r="O339" s="117">
        <v>0</v>
      </c>
      <c r="P339" s="117" t="e">
        <f>O339*#REF!</f>
        <v>#REF!</v>
      </c>
      <c r="Q339" s="117">
        <v>0</v>
      </c>
      <c r="R339" s="118" t="e">
        <f>Q339*#REF!</f>
        <v>#REF!</v>
      </c>
      <c r="AP339" s="119" t="s">
        <v>146</v>
      </c>
      <c r="AR339" s="119" t="s">
        <v>161</v>
      </c>
      <c r="AS339" s="119" t="s">
        <v>85</v>
      </c>
      <c r="AW339" s="13" t="s">
        <v>109</v>
      </c>
      <c r="BC339" s="120" t="e">
        <f>IF(L339="základní",#REF!,0)</f>
        <v>#REF!</v>
      </c>
      <c r="BD339" s="120">
        <f>IF(L339="snížená",#REF!,0)</f>
        <v>0</v>
      </c>
      <c r="BE339" s="120">
        <f>IF(L339="zákl. přenesená",#REF!,0)</f>
        <v>0</v>
      </c>
      <c r="BF339" s="120">
        <f>IF(L339="sníž. přenesená",#REF!,0)</f>
        <v>0</v>
      </c>
      <c r="BG339" s="120">
        <f>IF(L339="nulová",#REF!,0)</f>
        <v>0</v>
      </c>
      <c r="BH339" s="13" t="s">
        <v>83</v>
      </c>
      <c r="BI339" s="120" t="e">
        <f>ROUND(H339*#REF!,2)</f>
        <v>#REF!</v>
      </c>
      <c r="BJ339" s="13" t="s">
        <v>114</v>
      </c>
      <c r="BK339" s="119" t="s">
        <v>964</v>
      </c>
    </row>
    <row r="340" spans="2:63" s="1" customFormat="1" ht="16.5" customHeight="1">
      <c r="B340" s="27"/>
      <c r="C340" s="126" t="s">
        <v>965</v>
      </c>
      <c r="D340" s="126" t="s">
        <v>161</v>
      </c>
      <c r="E340" s="127" t="s">
        <v>966</v>
      </c>
      <c r="F340" s="128" t="s">
        <v>967</v>
      </c>
      <c r="G340" s="129" t="s">
        <v>113</v>
      </c>
      <c r="H340" s="130"/>
      <c r="I340" s="140" t="s">
        <v>1225</v>
      </c>
      <c r="J340" s="131"/>
      <c r="K340" s="132" t="s">
        <v>1</v>
      </c>
      <c r="L340" s="133" t="s">
        <v>43</v>
      </c>
      <c r="N340" s="117" t="e">
        <f>M340*#REF!</f>
        <v>#REF!</v>
      </c>
      <c r="O340" s="117">
        <v>0</v>
      </c>
      <c r="P340" s="117" t="e">
        <f>O340*#REF!</f>
        <v>#REF!</v>
      </c>
      <c r="Q340" s="117">
        <v>0</v>
      </c>
      <c r="R340" s="118" t="e">
        <f>Q340*#REF!</f>
        <v>#REF!</v>
      </c>
      <c r="AP340" s="119" t="s">
        <v>146</v>
      </c>
      <c r="AR340" s="119" t="s">
        <v>161</v>
      </c>
      <c r="AS340" s="119" t="s">
        <v>85</v>
      </c>
      <c r="AW340" s="13" t="s">
        <v>109</v>
      </c>
      <c r="BC340" s="120" t="e">
        <f>IF(L340="základní",#REF!,0)</f>
        <v>#REF!</v>
      </c>
      <c r="BD340" s="120">
        <f>IF(L340="snížená",#REF!,0)</f>
        <v>0</v>
      </c>
      <c r="BE340" s="120">
        <f>IF(L340="zákl. přenesená",#REF!,0)</f>
        <v>0</v>
      </c>
      <c r="BF340" s="120">
        <f>IF(L340="sníž. přenesená",#REF!,0)</f>
        <v>0</v>
      </c>
      <c r="BG340" s="120">
        <f>IF(L340="nulová",#REF!,0)</f>
        <v>0</v>
      </c>
      <c r="BH340" s="13" t="s">
        <v>83</v>
      </c>
      <c r="BI340" s="120" t="e">
        <f>ROUND(H340*#REF!,2)</f>
        <v>#REF!</v>
      </c>
      <c r="BJ340" s="13" t="s">
        <v>114</v>
      </c>
      <c r="BK340" s="119" t="s">
        <v>968</v>
      </c>
    </row>
    <row r="341" spans="2:63" s="1" customFormat="1" ht="16.5" customHeight="1">
      <c r="B341" s="27"/>
      <c r="C341" s="126" t="s">
        <v>969</v>
      </c>
      <c r="D341" s="126" t="s">
        <v>161</v>
      </c>
      <c r="E341" s="127" t="s">
        <v>970</v>
      </c>
      <c r="F341" s="128" t="s">
        <v>971</v>
      </c>
      <c r="G341" s="129" t="s">
        <v>113</v>
      </c>
      <c r="H341" s="130"/>
      <c r="I341" s="140" t="s">
        <v>1225</v>
      </c>
      <c r="J341" s="131"/>
      <c r="K341" s="132" t="s">
        <v>1</v>
      </c>
      <c r="L341" s="133" t="s">
        <v>43</v>
      </c>
      <c r="N341" s="117" t="e">
        <f>M341*#REF!</f>
        <v>#REF!</v>
      </c>
      <c r="O341" s="117">
        <v>0</v>
      </c>
      <c r="P341" s="117" t="e">
        <f>O341*#REF!</f>
        <v>#REF!</v>
      </c>
      <c r="Q341" s="117">
        <v>0</v>
      </c>
      <c r="R341" s="118" t="e">
        <f>Q341*#REF!</f>
        <v>#REF!</v>
      </c>
      <c r="AP341" s="119" t="s">
        <v>146</v>
      </c>
      <c r="AR341" s="119" t="s">
        <v>161</v>
      </c>
      <c r="AS341" s="119" t="s">
        <v>85</v>
      </c>
      <c r="AW341" s="13" t="s">
        <v>109</v>
      </c>
      <c r="BC341" s="120" t="e">
        <f>IF(L341="základní",#REF!,0)</f>
        <v>#REF!</v>
      </c>
      <c r="BD341" s="120">
        <f>IF(L341="snížená",#REF!,0)</f>
        <v>0</v>
      </c>
      <c r="BE341" s="120">
        <f>IF(L341="zákl. přenesená",#REF!,0)</f>
        <v>0</v>
      </c>
      <c r="BF341" s="120">
        <f>IF(L341="sníž. přenesená",#REF!,0)</f>
        <v>0</v>
      </c>
      <c r="BG341" s="120">
        <f>IF(L341="nulová",#REF!,0)</f>
        <v>0</v>
      </c>
      <c r="BH341" s="13" t="s">
        <v>83</v>
      </c>
      <c r="BI341" s="120" t="e">
        <f>ROUND(H341*#REF!,2)</f>
        <v>#REF!</v>
      </c>
      <c r="BJ341" s="13" t="s">
        <v>114</v>
      </c>
      <c r="BK341" s="119" t="s">
        <v>972</v>
      </c>
    </row>
    <row r="342" spans="2:63" s="1" customFormat="1" ht="16.5" customHeight="1">
      <c r="B342" s="27"/>
      <c r="C342" s="126" t="s">
        <v>973</v>
      </c>
      <c r="D342" s="126" t="s">
        <v>161</v>
      </c>
      <c r="E342" s="127" t="s">
        <v>974</v>
      </c>
      <c r="F342" s="128" t="s">
        <v>975</v>
      </c>
      <c r="G342" s="129" t="s">
        <v>113</v>
      </c>
      <c r="H342" s="130"/>
      <c r="I342" s="140" t="s">
        <v>1225</v>
      </c>
      <c r="J342" s="131"/>
      <c r="K342" s="132" t="s">
        <v>1</v>
      </c>
      <c r="L342" s="133" t="s">
        <v>43</v>
      </c>
      <c r="N342" s="117" t="e">
        <f>M342*#REF!</f>
        <v>#REF!</v>
      </c>
      <c r="O342" s="117">
        <v>0</v>
      </c>
      <c r="P342" s="117" t="e">
        <f>O342*#REF!</f>
        <v>#REF!</v>
      </c>
      <c r="Q342" s="117">
        <v>0</v>
      </c>
      <c r="R342" s="118" t="e">
        <f>Q342*#REF!</f>
        <v>#REF!</v>
      </c>
      <c r="AP342" s="119" t="s">
        <v>146</v>
      </c>
      <c r="AR342" s="119" t="s">
        <v>161</v>
      </c>
      <c r="AS342" s="119" t="s">
        <v>85</v>
      </c>
      <c r="AW342" s="13" t="s">
        <v>109</v>
      </c>
      <c r="BC342" s="120" t="e">
        <f>IF(L342="základní",#REF!,0)</f>
        <v>#REF!</v>
      </c>
      <c r="BD342" s="120">
        <f>IF(L342="snížená",#REF!,0)</f>
        <v>0</v>
      </c>
      <c r="BE342" s="120">
        <f>IF(L342="zákl. přenesená",#REF!,0)</f>
        <v>0</v>
      </c>
      <c r="BF342" s="120">
        <f>IF(L342="sníž. přenesená",#REF!,0)</f>
        <v>0</v>
      </c>
      <c r="BG342" s="120">
        <f>IF(L342="nulová",#REF!,0)</f>
        <v>0</v>
      </c>
      <c r="BH342" s="13" t="s">
        <v>83</v>
      </c>
      <c r="BI342" s="120" t="e">
        <f>ROUND(H342*#REF!,2)</f>
        <v>#REF!</v>
      </c>
      <c r="BJ342" s="13" t="s">
        <v>114</v>
      </c>
      <c r="BK342" s="119" t="s">
        <v>976</v>
      </c>
    </row>
    <row r="343" spans="2:63" s="1" customFormat="1" ht="16.5" customHeight="1">
      <c r="B343" s="27"/>
      <c r="C343" s="126" t="s">
        <v>977</v>
      </c>
      <c r="D343" s="126" t="s">
        <v>161</v>
      </c>
      <c r="E343" s="127" t="s">
        <v>978</v>
      </c>
      <c r="F343" s="128" t="s">
        <v>979</v>
      </c>
      <c r="G343" s="129" t="s">
        <v>113</v>
      </c>
      <c r="H343" s="130"/>
      <c r="I343" s="140" t="s">
        <v>1225</v>
      </c>
      <c r="J343" s="131"/>
      <c r="K343" s="132" t="s">
        <v>1</v>
      </c>
      <c r="L343" s="133" t="s">
        <v>43</v>
      </c>
      <c r="N343" s="117" t="e">
        <f>M343*#REF!</f>
        <v>#REF!</v>
      </c>
      <c r="O343" s="117">
        <v>0</v>
      </c>
      <c r="P343" s="117" t="e">
        <f>O343*#REF!</f>
        <v>#REF!</v>
      </c>
      <c r="Q343" s="117">
        <v>0</v>
      </c>
      <c r="R343" s="118" t="e">
        <f>Q343*#REF!</f>
        <v>#REF!</v>
      </c>
      <c r="AP343" s="119" t="s">
        <v>146</v>
      </c>
      <c r="AR343" s="119" t="s">
        <v>161</v>
      </c>
      <c r="AS343" s="119" t="s">
        <v>85</v>
      </c>
      <c r="AW343" s="13" t="s">
        <v>109</v>
      </c>
      <c r="BC343" s="120" t="e">
        <f>IF(L343="základní",#REF!,0)</f>
        <v>#REF!</v>
      </c>
      <c r="BD343" s="120">
        <f>IF(L343="snížená",#REF!,0)</f>
        <v>0</v>
      </c>
      <c r="BE343" s="120">
        <f>IF(L343="zákl. přenesená",#REF!,0)</f>
        <v>0</v>
      </c>
      <c r="BF343" s="120">
        <f>IF(L343="sníž. přenesená",#REF!,0)</f>
        <v>0</v>
      </c>
      <c r="BG343" s="120">
        <f>IF(L343="nulová",#REF!,0)</f>
        <v>0</v>
      </c>
      <c r="BH343" s="13" t="s">
        <v>83</v>
      </c>
      <c r="BI343" s="120" t="e">
        <f>ROUND(H343*#REF!,2)</f>
        <v>#REF!</v>
      </c>
      <c r="BJ343" s="13" t="s">
        <v>114</v>
      </c>
      <c r="BK343" s="119" t="s">
        <v>980</v>
      </c>
    </row>
    <row r="344" spans="2:63" s="1" customFormat="1" ht="16.5" customHeight="1">
      <c r="B344" s="27"/>
      <c r="C344" s="126" t="s">
        <v>981</v>
      </c>
      <c r="D344" s="126" t="s">
        <v>161</v>
      </c>
      <c r="E344" s="127" t="s">
        <v>982</v>
      </c>
      <c r="F344" s="128" t="s">
        <v>983</v>
      </c>
      <c r="G344" s="129" t="s">
        <v>113</v>
      </c>
      <c r="H344" s="130"/>
      <c r="I344" s="140" t="s">
        <v>1225</v>
      </c>
      <c r="J344" s="131"/>
      <c r="K344" s="132" t="s">
        <v>1</v>
      </c>
      <c r="L344" s="133" t="s">
        <v>43</v>
      </c>
      <c r="N344" s="117" t="e">
        <f>M344*#REF!</f>
        <v>#REF!</v>
      </c>
      <c r="O344" s="117">
        <v>0</v>
      </c>
      <c r="P344" s="117" t="e">
        <f>O344*#REF!</f>
        <v>#REF!</v>
      </c>
      <c r="Q344" s="117">
        <v>0</v>
      </c>
      <c r="R344" s="118" t="e">
        <f>Q344*#REF!</f>
        <v>#REF!</v>
      </c>
      <c r="AP344" s="119" t="s">
        <v>146</v>
      </c>
      <c r="AR344" s="119" t="s">
        <v>161</v>
      </c>
      <c r="AS344" s="119" t="s">
        <v>85</v>
      </c>
      <c r="AW344" s="13" t="s">
        <v>109</v>
      </c>
      <c r="BC344" s="120" t="e">
        <f>IF(L344="základní",#REF!,0)</f>
        <v>#REF!</v>
      </c>
      <c r="BD344" s="120">
        <f>IF(L344="snížená",#REF!,0)</f>
        <v>0</v>
      </c>
      <c r="BE344" s="120">
        <f>IF(L344="zákl. přenesená",#REF!,0)</f>
        <v>0</v>
      </c>
      <c r="BF344" s="120">
        <f>IF(L344="sníž. přenesená",#REF!,0)</f>
        <v>0</v>
      </c>
      <c r="BG344" s="120">
        <f>IF(L344="nulová",#REF!,0)</f>
        <v>0</v>
      </c>
      <c r="BH344" s="13" t="s">
        <v>83</v>
      </c>
      <c r="BI344" s="120" t="e">
        <f>ROUND(H344*#REF!,2)</f>
        <v>#REF!</v>
      </c>
      <c r="BJ344" s="13" t="s">
        <v>114</v>
      </c>
      <c r="BK344" s="119" t="s">
        <v>984</v>
      </c>
    </row>
    <row r="345" spans="2:63" s="1" customFormat="1" ht="16.5" customHeight="1">
      <c r="B345" s="27"/>
      <c r="C345" s="126" t="s">
        <v>985</v>
      </c>
      <c r="D345" s="126" t="s">
        <v>161</v>
      </c>
      <c r="E345" s="127" t="s">
        <v>986</v>
      </c>
      <c r="F345" s="128" t="s">
        <v>987</v>
      </c>
      <c r="G345" s="129" t="s">
        <v>113</v>
      </c>
      <c r="H345" s="130"/>
      <c r="I345" s="140" t="s">
        <v>1225</v>
      </c>
      <c r="J345" s="131"/>
      <c r="K345" s="132" t="s">
        <v>1</v>
      </c>
      <c r="L345" s="133" t="s">
        <v>43</v>
      </c>
      <c r="N345" s="117" t="e">
        <f>M345*#REF!</f>
        <v>#REF!</v>
      </c>
      <c r="O345" s="117">
        <v>0</v>
      </c>
      <c r="P345" s="117" t="e">
        <f>O345*#REF!</f>
        <v>#REF!</v>
      </c>
      <c r="Q345" s="117">
        <v>0</v>
      </c>
      <c r="R345" s="118" t="e">
        <f>Q345*#REF!</f>
        <v>#REF!</v>
      </c>
      <c r="AP345" s="119" t="s">
        <v>146</v>
      </c>
      <c r="AR345" s="119" t="s">
        <v>161</v>
      </c>
      <c r="AS345" s="119" t="s">
        <v>85</v>
      </c>
      <c r="AW345" s="13" t="s">
        <v>109</v>
      </c>
      <c r="BC345" s="120" t="e">
        <f>IF(L345="základní",#REF!,0)</f>
        <v>#REF!</v>
      </c>
      <c r="BD345" s="120">
        <f>IF(L345="snížená",#REF!,0)</f>
        <v>0</v>
      </c>
      <c r="BE345" s="120">
        <f>IF(L345="zákl. přenesená",#REF!,0)</f>
        <v>0</v>
      </c>
      <c r="BF345" s="120">
        <f>IF(L345="sníž. přenesená",#REF!,0)</f>
        <v>0</v>
      </c>
      <c r="BG345" s="120">
        <f>IF(L345="nulová",#REF!,0)</f>
        <v>0</v>
      </c>
      <c r="BH345" s="13" t="s">
        <v>83</v>
      </c>
      <c r="BI345" s="120" t="e">
        <f>ROUND(H345*#REF!,2)</f>
        <v>#REF!</v>
      </c>
      <c r="BJ345" s="13" t="s">
        <v>114</v>
      </c>
      <c r="BK345" s="119" t="s">
        <v>988</v>
      </c>
    </row>
    <row r="346" spans="2:63" s="1" customFormat="1" ht="21.75" customHeight="1">
      <c r="B346" s="27"/>
      <c r="C346" s="126" t="s">
        <v>989</v>
      </c>
      <c r="D346" s="126" t="s">
        <v>161</v>
      </c>
      <c r="E346" s="127" t="s">
        <v>990</v>
      </c>
      <c r="F346" s="128" t="s">
        <v>991</v>
      </c>
      <c r="G346" s="129" t="s">
        <v>113</v>
      </c>
      <c r="H346" s="130"/>
      <c r="I346" s="140" t="s">
        <v>1225</v>
      </c>
      <c r="J346" s="131"/>
      <c r="K346" s="132" t="s">
        <v>1</v>
      </c>
      <c r="L346" s="133" t="s">
        <v>43</v>
      </c>
      <c r="N346" s="117" t="e">
        <f>M346*#REF!</f>
        <v>#REF!</v>
      </c>
      <c r="O346" s="117">
        <v>0</v>
      </c>
      <c r="P346" s="117" t="e">
        <f>O346*#REF!</f>
        <v>#REF!</v>
      </c>
      <c r="Q346" s="117">
        <v>0</v>
      </c>
      <c r="R346" s="118" t="e">
        <f>Q346*#REF!</f>
        <v>#REF!</v>
      </c>
      <c r="AP346" s="119" t="s">
        <v>146</v>
      </c>
      <c r="AR346" s="119" t="s">
        <v>161</v>
      </c>
      <c r="AS346" s="119" t="s">
        <v>85</v>
      </c>
      <c r="AW346" s="13" t="s">
        <v>109</v>
      </c>
      <c r="BC346" s="120" t="e">
        <f>IF(L346="základní",#REF!,0)</f>
        <v>#REF!</v>
      </c>
      <c r="BD346" s="120">
        <f>IF(L346="snížená",#REF!,0)</f>
        <v>0</v>
      </c>
      <c r="BE346" s="120">
        <f>IF(L346="zákl. přenesená",#REF!,0)</f>
        <v>0</v>
      </c>
      <c r="BF346" s="120">
        <f>IF(L346="sníž. přenesená",#REF!,0)</f>
        <v>0</v>
      </c>
      <c r="BG346" s="120">
        <f>IF(L346="nulová",#REF!,0)</f>
        <v>0</v>
      </c>
      <c r="BH346" s="13" t="s">
        <v>83</v>
      </c>
      <c r="BI346" s="120" t="e">
        <f>ROUND(H346*#REF!,2)</f>
        <v>#REF!</v>
      </c>
      <c r="BJ346" s="13" t="s">
        <v>114</v>
      </c>
      <c r="BK346" s="119" t="s">
        <v>992</v>
      </c>
    </row>
    <row r="347" spans="2:63" s="1" customFormat="1" ht="16.5" customHeight="1">
      <c r="B347" s="27"/>
      <c r="C347" s="126" t="s">
        <v>993</v>
      </c>
      <c r="D347" s="126" t="s">
        <v>161</v>
      </c>
      <c r="E347" s="127" t="s">
        <v>994</v>
      </c>
      <c r="F347" s="128" t="s">
        <v>995</v>
      </c>
      <c r="G347" s="129" t="s">
        <v>827</v>
      </c>
      <c r="H347" s="130"/>
      <c r="I347" s="140" t="s">
        <v>1225</v>
      </c>
      <c r="J347" s="131"/>
      <c r="K347" s="132" t="s">
        <v>1</v>
      </c>
      <c r="L347" s="133" t="s">
        <v>43</v>
      </c>
      <c r="N347" s="117" t="e">
        <f>M347*#REF!</f>
        <v>#REF!</v>
      </c>
      <c r="O347" s="117">
        <v>0</v>
      </c>
      <c r="P347" s="117" t="e">
        <f>O347*#REF!</f>
        <v>#REF!</v>
      </c>
      <c r="Q347" s="117">
        <v>0</v>
      </c>
      <c r="R347" s="118" t="e">
        <f>Q347*#REF!</f>
        <v>#REF!</v>
      </c>
      <c r="AP347" s="119" t="s">
        <v>146</v>
      </c>
      <c r="AR347" s="119" t="s">
        <v>161</v>
      </c>
      <c r="AS347" s="119" t="s">
        <v>85</v>
      </c>
      <c r="AW347" s="13" t="s">
        <v>109</v>
      </c>
      <c r="BC347" s="120" t="e">
        <f>IF(L347="základní",#REF!,0)</f>
        <v>#REF!</v>
      </c>
      <c r="BD347" s="120">
        <f>IF(L347="snížená",#REF!,0)</f>
        <v>0</v>
      </c>
      <c r="BE347" s="120">
        <f>IF(L347="zákl. přenesená",#REF!,0)</f>
        <v>0</v>
      </c>
      <c r="BF347" s="120">
        <f>IF(L347="sníž. přenesená",#REF!,0)</f>
        <v>0</v>
      </c>
      <c r="BG347" s="120">
        <f>IF(L347="nulová",#REF!,0)</f>
        <v>0</v>
      </c>
      <c r="BH347" s="13" t="s">
        <v>83</v>
      </c>
      <c r="BI347" s="120" t="e">
        <f>ROUND(H347*#REF!,2)</f>
        <v>#REF!</v>
      </c>
      <c r="BJ347" s="13" t="s">
        <v>114</v>
      </c>
      <c r="BK347" s="119" t="s">
        <v>996</v>
      </c>
    </row>
    <row r="348" spans="2:63" s="1" customFormat="1" ht="16.5" customHeight="1">
      <c r="B348" s="27"/>
      <c r="C348" s="126" t="s">
        <v>997</v>
      </c>
      <c r="D348" s="126" t="s">
        <v>161</v>
      </c>
      <c r="E348" s="127" t="s">
        <v>998</v>
      </c>
      <c r="F348" s="128" t="s">
        <v>999</v>
      </c>
      <c r="G348" s="129" t="s">
        <v>113</v>
      </c>
      <c r="H348" s="130"/>
      <c r="I348" s="140" t="s">
        <v>1225</v>
      </c>
      <c r="J348" s="131"/>
      <c r="K348" s="132" t="s">
        <v>1</v>
      </c>
      <c r="L348" s="133" t="s">
        <v>43</v>
      </c>
      <c r="N348" s="117" t="e">
        <f>M348*#REF!</f>
        <v>#REF!</v>
      </c>
      <c r="O348" s="117">
        <v>0</v>
      </c>
      <c r="P348" s="117" t="e">
        <f>O348*#REF!</f>
        <v>#REF!</v>
      </c>
      <c r="Q348" s="117">
        <v>0</v>
      </c>
      <c r="R348" s="118" t="e">
        <f>Q348*#REF!</f>
        <v>#REF!</v>
      </c>
      <c r="AP348" s="119" t="s">
        <v>146</v>
      </c>
      <c r="AR348" s="119" t="s">
        <v>161</v>
      </c>
      <c r="AS348" s="119" t="s">
        <v>85</v>
      </c>
      <c r="AW348" s="13" t="s">
        <v>109</v>
      </c>
      <c r="BC348" s="120" t="e">
        <f>IF(L348="základní",#REF!,0)</f>
        <v>#REF!</v>
      </c>
      <c r="BD348" s="120">
        <f>IF(L348="snížená",#REF!,0)</f>
        <v>0</v>
      </c>
      <c r="BE348" s="120">
        <f>IF(L348="zákl. přenesená",#REF!,0)</f>
        <v>0</v>
      </c>
      <c r="BF348" s="120">
        <f>IF(L348="sníž. přenesená",#REF!,0)</f>
        <v>0</v>
      </c>
      <c r="BG348" s="120">
        <f>IF(L348="nulová",#REF!,0)</f>
        <v>0</v>
      </c>
      <c r="BH348" s="13" t="s">
        <v>83</v>
      </c>
      <c r="BI348" s="120" t="e">
        <f>ROUND(H348*#REF!,2)</f>
        <v>#REF!</v>
      </c>
      <c r="BJ348" s="13" t="s">
        <v>114</v>
      </c>
      <c r="BK348" s="119" t="s">
        <v>1000</v>
      </c>
    </row>
    <row r="349" spans="2:63" s="1" customFormat="1" ht="16.5" customHeight="1">
      <c r="B349" s="27"/>
      <c r="C349" s="126" t="s">
        <v>1001</v>
      </c>
      <c r="D349" s="126" t="s">
        <v>161</v>
      </c>
      <c r="E349" s="127" t="s">
        <v>1002</v>
      </c>
      <c r="F349" s="128" t="s">
        <v>1003</v>
      </c>
      <c r="G349" s="129" t="s">
        <v>113</v>
      </c>
      <c r="H349" s="130"/>
      <c r="I349" s="140" t="s">
        <v>1225</v>
      </c>
      <c r="J349" s="131"/>
      <c r="K349" s="132" t="s">
        <v>1</v>
      </c>
      <c r="L349" s="133" t="s">
        <v>43</v>
      </c>
      <c r="N349" s="117" t="e">
        <f>M349*#REF!</f>
        <v>#REF!</v>
      </c>
      <c r="O349" s="117">
        <v>0</v>
      </c>
      <c r="P349" s="117" t="e">
        <f>O349*#REF!</f>
        <v>#REF!</v>
      </c>
      <c r="Q349" s="117">
        <v>0</v>
      </c>
      <c r="R349" s="118" t="e">
        <f>Q349*#REF!</f>
        <v>#REF!</v>
      </c>
      <c r="AP349" s="119" t="s">
        <v>146</v>
      </c>
      <c r="AR349" s="119" t="s">
        <v>161</v>
      </c>
      <c r="AS349" s="119" t="s">
        <v>85</v>
      </c>
      <c r="AW349" s="13" t="s">
        <v>109</v>
      </c>
      <c r="BC349" s="120" t="e">
        <f>IF(L349="základní",#REF!,0)</f>
        <v>#REF!</v>
      </c>
      <c r="BD349" s="120">
        <f>IF(L349="snížená",#REF!,0)</f>
        <v>0</v>
      </c>
      <c r="BE349" s="120">
        <f>IF(L349="zákl. přenesená",#REF!,0)</f>
        <v>0</v>
      </c>
      <c r="BF349" s="120">
        <f>IF(L349="sníž. přenesená",#REF!,0)</f>
        <v>0</v>
      </c>
      <c r="BG349" s="120">
        <f>IF(L349="nulová",#REF!,0)</f>
        <v>0</v>
      </c>
      <c r="BH349" s="13" t="s">
        <v>83</v>
      </c>
      <c r="BI349" s="120" t="e">
        <f>ROUND(H349*#REF!,2)</f>
        <v>#REF!</v>
      </c>
      <c r="BJ349" s="13" t="s">
        <v>114</v>
      </c>
      <c r="BK349" s="119" t="s">
        <v>1004</v>
      </c>
    </row>
    <row r="350" spans="2:63" s="1" customFormat="1" ht="16.5" customHeight="1">
      <c r="B350" s="27"/>
      <c r="C350" s="126" t="s">
        <v>1005</v>
      </c>
      <c r="D350" s="126" t="s">
        <v>161</v>
      </c>
      <c r="E350" s="127" t="s">
        <v>1006</v>
      </c>
      <c r="F350" s="128" t="s">
        <v>1007</v>
      </c>
      <c r="G350" s="129" t="s">
        <v>113</v>
      </c>
      <c r="H350" s="130"/>
      <c r="I350" s="140" t="s">
        <v>1225</v>
      </c>
      <c r="J350" s="131"/>
      <c r="K350" s="132" t="s">
        <v>1</v>
      </c>
      <c r="L350" s="133" t="s">
        <v>43</v>
      </c>
      <c r="N350" s="117" t="e">
        <f>M350*#REF!</f>
        <v>#REF!</v>
      </c>
      <c r="O350" s="117">
        <v>0</v>
      </c>
      <c r="P350" s="117" t="e">
        <f>O350*#REF!</f>
        <v>#REF!</v>
      </c>
      <c r="Q350" s="117">
        <v>0</v>
      </c>
      <c r="R350" s="118" t="e">
        <f>Q350*#REF!</f>
        <v>#REF!</v>
      </c>
      <c r="AP350" s="119" t="s">
        <v>146</v>
      </c>
      <c r="AR350" s="119" t="s">
        <v>161</v>
      </c>
      <c r="AS350" s="119" t="s">
        <v>85</v>
      </c>
      <c r="AW350" s="13" t="s">
        <v>109</v>
      </c>
      <c r="BC350" s="120" t="e">
        <f>IF(L350="základní",#REF!,0)</f>
        <v>#REF!</v>
      </c>
      <c r="BD350" s="120">
        <f>IF(L350="snížená",#REF!,0)</f>
        <v>0</v>
      </c>
      <c r="BE350" s="120">
        <f>IF(L350="zákl. přenesená",#REF!,0)</f>
        <v>0</v>
      </c>
      <c r="BF350" s="120">
        <f>IF(L350="sníž. přenesená",#REF!,0)</f>
        <v>0</v>
      </c>
      <c r="BG350" s="120">
        <f>IF(L350="nulová",#REF!,0)</f>
        <v>0</v>
      </c>
      <c r="BH350" s="13" t="s">
        <v>83</v>
      </c>
      <c r="BI350" s="120" t="e">
        <f>ROUND(H350*#REF!,2)</f>
        <v>#REF!</v>
      </c>
      <c r="BJ350" s="13" t="s">
        <v>114</v>
      </c>
      <c r="BK350" s="119" t="s">
        <v>1008</v>
      </c>
    </row>
    <row r="351" spans="2:63" s="1" customFormat="1" ht="16.5" customHeight="1">
      <c r="B351" s="27"/>
      <c r="C351" s="126" t="s">
        <v>1009</v>
      </c>
      <c r="D351" s="126" t="s">
        <v>161</v>
      </c>
      <c r="E351" s="127" t="s">
        <v>1010</v>
      </c>
      <c r="F351" s="128" t="s">
        <v>1011</v>
      </c>
      <c r="G351" s="129" t="s">
        <v>113</v>
      </c>
      <c r="H351" s="130"/>
      <c r="I351" s="140" t="s">
        <v>1225</v>
      </c>
      <c r="J351" s="131"/>
      <c r="K351" s="132" t="s">
        <v>1</v>
      </c>
      <c r="L351" s="133" t="s">
        <v>43</v>
      </c>
      <c r="N351" s="117" t="e">
        <f>M351*#REF!</f>
        <v>#REF!</v>
      </c>
      <c r="O351" s="117">
        <v>0</v>
      </c>
      <c r="P351" s="117" t="e">
        <f>O351*#REF!</f>
        <v>#REF!</v>
      </c>
      <c r="Q351" s="117">
        <v>0</v>
      </c>
      <c r="R351" s="118" t="e">
        <f>Q351*#REF!</f>
        <v>#REF!</v>
      </c>
      <c r="AP351" s="119" t="s">
        <v>146</v>
      </c>
      <c r="AR351" s="119" t="s">
        <v>161</v>
      </c>
      <c r="AS351" s="119" t="s">
        <v>85</v>
      </c>
      <c r="AW351" s="13" t="s">
        <v>109</v>
      </c>
      <c r="BC351" s="120" t="e">
        <f>IF(L351="základní",#REF!,0)</f>
        <v>#REF!</v>
      </c>
      <c r="BD351" s="120">
        <f>IF(L351="snížená",#REF!,0)</f>
        <v>0</v>
      </c>
      <c r="BE351" s="120">
        <f>IF(L351="zákl. přenesená",#REF!,0)</f>
        <v>0</v>
      </c>
      <c r="BF351" s="120">
        <f>IF(L351="sníž. přenesená",#REF!,0)</f>
        <v>0</v>
      </c>
      <c r="BG351" s="120">
        <f>IF(L351="nulová",#REF!,0)</f>
        <v>0</v>
      </c>
      <c r="BH351" s="13" t="s">
        <v>83</v>
      </c>
      <c r="BI351" s="120" t="e">
        <f>ROUND(H351*#REF!,2)</f>
        <v>#REF!</v>
      </c>
      <c r="BJ351" s="13" t="s">
        <v>114</v>
      </c>
      <c r="BK351" s="119" t="s">
        <v>1012</v>
      </c>
    </row>
    <row r="352" spans="2:63" s="1" customFormat="1" ht="16.5" customHeight="1">
      <c r="B352" s="27"/>
      <c r="C352" s="126" t="s">
        <v>1013</v>
      </c>
      <c r="D352" s="126" t="s">
        <v>161</v>
      </c>
      <c r="E352" s="127" t="s">
        <v>1014</v>
      </c>
      <c r="F352" s="128" t="s">
        <v>1015</v>
      </c>
      <c r="G352" s="129" t="s">
        <v>113</v>
      </c>
      <c r="H352" s="130"/>
      <c r="I352" s="140" t="s">
        <v>1225</v>
      </c>
      <c r="J352" s="131"/>
      <c r="K352" s="132" t="s">
        <v>1</v>
      </c>
      <c r="L352" s="133" t="s">
        <v>43</v>
      </c>
      <c r="N352" s="117" t="e">
        <f>M352*#REF!</f>
        <v>#REF!</v>
      </c>
      <c r="O352" s="117">
        <v>0</v>
      </c>
      <c r="P352" s="117" t="e">
        <f>O352*#REF!</f>
        <v>#REF!</v>
      </c>
      <c r="Q352" s="117">
        <v>0</v>
      </c>
      <c r="R352" s="118" t="e">
        <f>Q352*#REF!</f>
        <v>#REF!</v>
      </c>
      <c r="AP352" s="119" t="s">
        <v>146</v>
      </c>
      <c r="AR352" s="119" t="s">
        <v>161</v>
      </c>
      <c r="AS352" s="119" t="s">
        <v>85</v>
      </c>
      <c r="AW352" s="13" t="s">
        <v>109</v>
      </c>
      <c r="BC352" s="120" t="e">
        <f>IF(L352="základní",#REF!,0)</f>
        <v>#REF!</v>
      </c>
      <c r="BD352" s="120">
        <f>IF(L352="snížená",#REF!,0)</f>
        <v>0</v>
      </c>
      <c r="BE352" s="120">
        <f>IF(L352="zákl. přenesená",#REF!,0)</f>
        <v>0</v>
      </c>
      <c r="BF352" s="120">
        <f>IF(L352="sníž. přenesená",#REF!,0)</f>
        <v>0</v>
      </c>
      <c r="BG352" s="120">
        <f>IF(L352="nulová",#REF!,0)</f>
        <v>0</v>
      </c>
      <c r="BH352" s="13" t="s">
        <v>83</v>
      </c>
      <c r="BI352" s="120" t="e">
        <f>ROUND(H352*#REF!,2)</f>
        <v>#REF!</v>
      </c>
      <c r="BJ352" s="13" t="s">
        <v>114</v>
      </c>
      <c r="BK352" s="119" t="s">
        <v>1016</v>
      </c>
    </row>
    <row r="353" spans="2:63" s="1" customFormat="1" ht="16.5" customHeight="1">
      <c r="B353" s="27"/>
      <c r="C353" s="126" t="s">
        <v>1017</v>
      </c>
      <c r="D353" s="126" t="s">
        <v>161</v>
      </c>
      <c r="E353" s="127" t="s">
        <v>1018</v>
      </c>
      <c r="F353" s="128" t="s">
        <v>1019</v>
      </c>
      <c r="G353" s="129" t="s">
        <v>113</v>
      </c>
      <c r="H353" s="130"/>
      <c r="I353" s="140" t="s">
        <v>1225</v>
      </c>
      <c r="J353" s="131"/>
      <c r="K353" s="132" t="s">
        <v>1</v>
      </c>
      <c r="L353" s="133" t="s">
        <v>43</v>
      </c>
      <c r="N353" s="117" t="e">
        <f>M353*#REF!</f>
        <v>#REF!</v>
      </c>
      <c r="O353" s="117">
        <v>0</v>
      </c>
      <c r="P353" s="117" t="e">
        <f>O353*#REF!</f>
        <v>#REF!</v>
      </c>
      <c r="Q353" s="117">
        <v>0</v>
      </c>
      <c r="R353" s="118" t="e">
        <f>Q353*#REF!</f>
        <v>#REF!</v>
      </c>
      <c r="AP353" s="119" t="s">
        <v>146</v>
      </c>
      <c r="AR353" s="119" t="s">
        <v>161</v>
      </c>
      <c r="AS353" s="119" t="s">
        <v>85</v>
      </c>
      <c r="AW353" s="13" t="s">
        <v>109</v>
      </c>
      <c r="BC353" s="120" t="e">
        <f>IF(L353="základní",#REF!,0)</f>
        <v>#REF!</v>
      </c>
      <c r="BD353" s="120">
        <f>IF(L353="snížená",#REF!,0)</f>
        <v>0</v>
      </c>
      <c r="BE353" s="120">
        <f>IF(L353="zákl. přenesená",#REF!,0)</f>
        <v>0</v>
      </c>
      <c r="BF353" s="120">
        <f>IF(L353="sníž. přenesená",#REF!,0)</f>
        <v>0</v>
      </c>
      <c r="BG353" s="120">
        <f>IF(L353="nulová",#REF!,0)</f>
        <v>0</v>
      </c>
      <c r="BH353" s="13" t="s">
        <v>83</v>
      </c>
      <c r="BI353" s="120" t="e">
        <f>ROUND(H353*#REF!,2)</f>
        <v>#REF!</v>
      </c>
      <c r="BJ353" s="13" t="s">
        <v>114</v>
      </c>
      <c r="BK353" s="119" t="s">
        <v>1020</v>
      </c>
    </row>
    <row r="354" spans="2:63" s="1" customFormat="1" ht="16.5" customHeight="1">
      <c r="B354" s="27"/>
      <c r="C354" s="126" t="s">
        <v>1021</v>
      </c>
      <c r="D354" s="126" t="s">
        <v>161</v>
      </c>
      <c r="E354" s="127" t="s">
        <v>1022</v>
      </c>
      <c r="F354" s="128" t="s">
        <v>1023</v>
      </c>
      <c r="G354" s="129" t="s">
        <v>113</v>
      </c>
      <c r="H354" s="130"/>
      <c r="I354" s="140" t="s">
        <v>1225</v>
      </c>
      <c r="J354" s="131"/>
      <c r="K354" s="132" t="s">
        <v>1</v>
      </c>
      <c r="L354" s="133" t="s">
        <v>43</v>
      </c>
      <c r="N354" s="117" t="e">
        <f>M354*#REF!</f>
        <v>#REF!</v>
      </c>
      <c r="O354" s="117">
        <v>0</v>
      </c>
      <c r="P354" s="117" t="e">
        <f>O354*#REF!</f>
        <v>#REF!</v>
      </c>
      <c r="Q354" s="117">
        <v>0</v>
      </c>
      <c r="R354" s="118" t="e">
        <f>Q354*#REF!</f>
        <v>#REF!</v>
      </c>
      <c r="AP354" s="119" t="s">
        <v>146</v>
      </c>
      <c r="AR354" s="119" t="s">
        <v>161</v>
      </c>
      <c r="AS354" s="119" t="s">
        <v>85</v>
      </c>
      <c r="AW354" s="13" t="s">
        <v>109</v>
      </c>
      <c r="BC354" s="120" t="e">
        <f>IF(L354="základní",#REF!,0)</f>
        <v>#REF!</v>
      </c>
      <c r="BD354" s="120">
        <f>IF(L354="snížená",#REF!,0)</f>
        <v>0</v>
      </c>
      <c r="BE354" s="120">
        <f>IF(L354="zákl. přenesená",#REF!,0)</f>
        <v>0</v>
      </c>
      <c r="BF354" s="120">
        <f>IF(L354="sníž. přenesená",#REF!,0)</f>
        <v>0</v>
      </c>
      <c r="BG354" s="120">
        <f>IF(L354="nulová",#REF!,0)</f>
        <v>0</v>
      </c>
      <c r="BH354" s="13" t="s">
        <v>83</v>
      </c>
      <c r="BI354" s="120" t="e">
        <f>ROUND(H354*#REF!,2)</f>
        <v>#REF!</v>
      </c>
      <c r="BJ354" s="13" t="s">
        <v>114</v>
      </c>
      <c r="BK354" s="119" t="s">
        <v>1024</v>
      </c>
    </row>
    <row r="355" spans="2:63" s="1" customFormat="1" ht="16.5" customHeight="1">
      <c r="B355" s="27"/>
      <c r="C355" s="126" t="s">
        <v>1025</v>
      </c>
      <c r="D355" s="126" t="s">
        <v>161</v>
      </c>
      <c r="E355" s="127" t="s">
        <v>1026</v>
      </c>
      <c r="F355" s="128" t="s">
        <v>1027</v>
      </c>
      <c r="G355" s="129" t="s">
        <v>113</v>
      </c>
      <c r="H355" s="130"/>
      <c r="I355" s="140" t="s">
        <v>1225</v>
      </c>
      <c r="J355" s="131"/>
      <c r="K355" s="132" t="s">
        <v>1</v>
      </c>
      <c r="L355" s="133" t="s">
        <v>43</v>
      </c>
      <c r="N355" s="117" t="e">
        <f>M355*#REF!</f>
        <v>#REF!</v>
      </c>
      <c r="O355" s="117">
        <v>0</v>
      </c>
      <c r="P355" s="117" t="e">
        <f>O355*#REF!</f>
        <v>#REF!</v>
      </c>
      <c r="Q355" s="117">
        <v>0</v>
      </c>
      <c r="R355" s="118" t="e">
        <f>Q355*#REF!</f>
        <v>#REF!</v>
      </c>
      <c r="AP355" s="119" t="s">
        <v>146</v>
      </c>
      <c r="AR355" s="119" t="s">
        <v>161</v>
      </c>
      <c r="AS355" s="119" t="s">
        <v>85</v>
      </c>
      <c r="AW355" s="13" t="s">
        <v>109</v>
      </c>
      <c r="BC355" s="120" t="e">
        <f>IF(L355="základní",#REF!,0)</f>
        <v>#REF!</v>
      </c>
      <c r="BD355" s="120">
        <f>IF(L355="snížená",#REF!,0)</f>
        <v>0</v>
      </c>
      <c r="BE355" s="120">
        <f>IF(L355="zákl. přenesená",#REF!,0)</f>
        <v>0</v>
      </c>
      <c r="BF355" s="120">
        <f>IF(L355="sníž. přenesená",#REF!,0)</f>
        <v>0</v>
      </c>
      <c r="BG355" s="120">
        <f>IF(L355="nulová",#REF!,0)</f>
        <v>0</v>
      </c>
      <c r="BH355" s="13" t="s">
        <v>83</v>
      </c>
      <c r="BI355" s="120" t="e">
        <f>ROUND(H355*#REF!,2)</f>
        <v>#REF!</v>
      </c>
      <c r="BJ355" s="13" t="s">
        <v>114</v>
      </c>
      <c r="BK355" s="119" t="s">
        <v>1028</v>
      </c>
    </row>
    <row r="356" spans="2:63" s="1" customFormat="1" ht="16.5" customHeight="1">
      <c r="B356" s="27"/>
      <c r="C356" s="126" t="s">
        <v>1029</v>
      </c>
      <c r="D356" s="126" t="s">
        <v>161</v>
      </c>
      <c r="E356" s="127" t="s">
        <v>1030</v>
      </c>
      <c r="F356" s="128" t="s">
        <v>1031</v>
      </c>
      <c r="G356" s="129" t="s">
        <v>113</v>
      </c>
      <c r="H356" s="130"/>
      <c r="I356" s="140" t="s">
        <v>1225</v>
      </c>
      <c r="J356" s="131"/>
      <c r="K356" s="132" t="s">
        <v>1</v>
      </c>
      <c r="L356" s="133" t="s">
        <v>43</v>
      </c>
      <c r="N356" s="117" t="e">
        <f>M356*#REF!</f>
        <v>#REF!</v>
      </c>
      <c r="O356" s="117">
        <v>0</v>
      </c>
      <c r="P356" s="117" t="e">
        <f>O356*#REF!</f>
        <v>#REF!</v>
      </c>
      <c r="Q356" s="117">
        <v>0</v>
      </c>
      <c r="R356" s="118" t="e">
        <f>Q356*#REF!</f>
        <v>#REF!</v>
      </c>
      <c r="AP356" s="119" t="s">
        <v>146</v>
      </c>
      <c r="AR356" s="119" t="s">
        <v>161</v>
      </c>
      <c r="AS356" s="119" t="s">
        <v>85</v>
      </c>
      <c r="AW356" s="13" t="s">
        <v>109</v>
      </c>
      <c r="BC356" s="120" t="e">
        <f>IF(L356="základní",#REF!,0)</f>
        <v>#REF!</v>
      </c>
      <c r="BD356" s="120">
        <f>IF(L356="snížená",#REF!,0)</f>
        <v>0</v>
      </c>
      <c r="BE356" s="120">
        <f>IF(L356="zákl. přenesená",#REF!,0)</f>
        <v>0</v>
      </c>
      <c r="BF356" s="120">
        <f>IF(L356="sníž. přenesená",#REF!,0)</f>
        <v>0</v>
      </c>
      <c r="BG356" s="120">
        <f>IF(L356="nulová",#REF!,0)</f>
        <v>0</v>
      </c>
      <c r="BH356" s="13" t="s">
        <v>83</v>
      </c>
      <c r="BI356" s="120" t="e">
        <f>ROUND(H356*#REF!,2)</f>
        <v>#REF!</v>
      </c>
      <c r="BJ356" s="13" t="s">
        <v>114</v>
      </c>
      <c r="BK356" s="119" t="s">
        <v>1032</v>
      </c>
    </row>
    <row r="357" spans="2:63" s="1" customFormat="1" ht="16.5" customHeight="1">
      <c r="B357" s="27"/>
      <c r="C357" s="126" t="s">
        <v>1033</v>
      </c>
      <c r="D357" s="126" t="s">
        <v>161</v>
      </c>
      <c r="E357" s="127" t="s">
        <v>1034</v>
      </c>
      <c r="F357" s="128" t="s">
        <v>1035</v>
      </c>
      <c r="G357" s="129" t="s">
        <v>113</v>
      </c>
      <c r="H357" s="130"/>
      <c r="I357" s="140" t="s">
        <v>1225</v>
      </c>
      <c r="J357" s="131"/>
      <c r="K357" s="132" t="s">
        <v>1</v>
      </c>
      <c r="L357" s="133" t="s">
        <v>43</v>
      </c>
      <c r="N357" s="117" t="e">
        <f>M357*#REF!</f>
        <v>#REF!</v>
      </c>
      <c r="O357" s="117">
        <v>0</v>
      </c>
      <c r="P357" s="117" t="e">
        <f>O357*#REF!</f>
        <v>#REF!</v>
      </c>
      <c r="Q357" s="117">
        <v>0</v>
      </c>
      <c r="R357" s="118" t="e">
        <f>Q357*#REF!</f>
        <v>#REF!</v>
      </c>
      <c r="AP357" s="119" t="s">
        <v>146</v>
      </c>
      <c r="AR357" s="119" t="s">
        <v>161</v>
      </c>
      <c r="AS357" s="119" t="s">
        <v>85</v>
      </c>
      <c r="AW357" s="13" t="s">
        <v>109</v>
      </c>
      <c r="BC357" s="120" t="e">
        <f>IF(L357="základní",#REF!,0)</f>
        <v>#REF!</v>
      </c>
      <c r="BD357" s="120">
        <f>IF(L357="snížená",#REF!,0)</f>
        <v>0</v>
      </c>
      <c r="BE357" s="120">
        <f>IF(L357="zákl. přenesená",#REF!,0)</f>
        <v>0</v>
      </c>
      <c r="BF357" s="120">
        <f>IF(L357="sníž. přenesená",#REF!,0)</f>
        <v>0</v>
      </c>
      <c r="BG357" s="120">
        <f>IF(L357="nulová",#REF!,0)</f>
        <v>0</v>
      </c>
      <c r="BH357" s="13" t="s">
        <v>83</v>
      </c>
      <c r="BI357" s="120" t="e">
        <f>ROUND(H357*#REF!,2)</f>
        <v>#REF!</v>
      </c>
      <c r="BJ357" s="13" t="s">
        <v>114</v>
      </c>
      <c r="BK357" s="119" t="s">
        <v>1036</v>
      </c>
    </row>
    <row r="358" spans="2:63" s="1" customFormat="1" ht="16.5" customHeight="1">
      <c r="B358" s="27"/>
      <c r="C358" s="126" t="s">
        <v>1037</v>
      </c>
      <c r="D358" s="126" t="s">
        <v>161</v>
      </c>
      <c r="E358" s="127" t="s">
        <v>1038</v>
      </c>
      <c r="F358" s="128" t="s">
        <v>1039</v>
      </c>
      <c r="G358" s="129" t="s">
        <v>113</v>
      </c>
      <c r="H358" s="130"/>
      <c r="I358" s="140" t="s">
        <v>1225</v>
      </c>
      <c r="J358" s="131"/>
      <c r="K358" s="132" t="s">
        <v>1</v>
      </c>
      <c r="L358" s="133" t="s">
        <v>43</v>
      </c>
      <c r="N358" s="117" t="e">
        <f>M358*#REF!</f>
        <v>#REF!</v>
      </c>
      <c r="O358" s="117">
        <v>0</v>
      </c>
      <c r="P358" s="117" t="e">
        <f>O358*#REF!</f>
        <v>#REF!</v>
      </c>
      <c r="Q358" s="117">
        <v>0</v>
      </c>
      <c r="R358" s="118" t="e">
        <f>Q358*#REF!</f>
        <v>#REF!</v>
      </c>
      <c r="AP358" s="119" t="s">
        <v>146</v>
      </c>
      <c r="AR358" s="119" t="s">
        <v>161</v>
      </c>
      <c r="AS358" s="119" t="s">
        <v>85</v>
      </c>
      <c r="AW358" s="13" t="s">
        <v>109</v>
      </c>
      <c r="BC358" s="120" t="e">
        <f>IF(L358="základní",#REF!,0)</f>
        <v>#REF!</v>
      </c>
      <c r="BD358" s="120">
        <f>IF(L358="snížená",#REF!,0)</f>
        <v>0</v>
      </c>
      <c r="BE358" s="120">
        <f>IF(L358="zákl. přenesená",#REF!,0)</f>
        <v>0</v>
      </c>
      <c r="BF358" s="120">
        <f>IF(L358="sníž. přenesená",#REF!,0)</f>
        <v>0</v>
      </c>
      <c r="BG358" s="120">
        <f>IF(L358="nulová",#REF!,0)</f>
        <v>0</v>
      </c>
      <c r="BH358" s="13" t="s">
        <v>83</v>
      </c>
      <c r="BI358" s="120" t="e">
        <f>ROUND(H358*#REF!,2)</f>
        <v>#REF!</v>
      </c>
      <c r="BJ358" s="13" t="s">
        <v>114</v>
      </c>
      <c r="BK358" s="119" t="s">
        <v>1040</v>
      </c>
    </row>
    <row r="359" spans="2:63" s="1" customFormat="1" ht="16.5" customHeight="1">
      <c r="B359" s="27"/>
      <c r="C359" s="126" t="s">
        <v>1041</v>
      </c>
      <c r="D359" s="126" t="s">
        <v>161</v>
      </c>
      <c r="E359" s="127" t="s">
        <v>1042</v>
      </c>
      <c r="F359" s="128" t="s">
        <v>1043</v>
      </c>
      <c r="G359" s="129" t="s">
        <v>113</v>
      </c>
      <c r="H359" s="130"/>
      <c r="I359" s="140" t="s">
        <v>1225</v>
      </c>
      <c r="J359" s="131"/>
      <c r="K359" s="132" t="s">
        <v>1</v>
      </c>
      <c r="L359" s="133" t="s">
        <v>43</v>
      </c>
      <c r="N359" s="117" t="e">
        <f>M359*#REF!</f>
        <v>#REF!</v>
      </c>
      <c r="O359" s="117">
        <v>0</v>
      </c>
      <c r="P359" s="117" t="e">
        <f>O359*#REF!</f>
        <v>#REF!</v>
      </c>
      <c r="Q359" s="117">
        <v>0</v>
      </c>
      <c r="R359" s="118" t="e">
        <f>Q359*#REF!</f>
        <v>#REF!</v>
      </c>
      <c r="AP359" s="119" t="s">
        <v>146</v>
      </c>
      <c r="AR359" s="119" t="s">
        <v>161</v>
      </c>
      <c r="AS359" s="119" t="s">
        <v>85</v>
      </c>
      <c r="AW359" s="13" t="s">
        <v>109</v>
      </c>
      <c r="BC359" s="120" t="e">
        <f>IF(L359="základní",#REF!,0)</f>
        <v>#REF!</v>
      </c>
      <c r="BD359" s="120">
        <f>IF(L359="snížená",#REF!,0)</f>
        <v>0</v>
      </c>
      <c r="BE359" s="120">
        <f>IF(L359="zákl. přenesená",#REF!,0)</f>
        <v>0</v>
      </c>
      <c r="BF359" s="120">
        <f>IF(L359="sníž. přenesená",#REF!,0)</f>
        <v>0</v>
      </c>
      <c r="BG359" s="120">
        <f>IF(L359="nulová",#REF!,0)</f>
        <v>0</v>
      </c>
      <c r="BH359" s="13" t="s">
        <v>83</v>
      </c>
      <c r="BI359" s="120" t="e">
        <f>ROUND(H359*#REF!,2)</f>
        <v>#REF!</v>
      </c>
      <c r="BJ359" s="13" t="s">
        <v>114</v>
      </c>
      <c r="BK359" s="119" t="s">
        <v>1044</v>
      </c>
    </row>
    <row r="360" spans="2:63" s="1" customFormat="1" ht="16.5" customHeight="1">
      <c r="B360" s="27"/>
      <c r="C360" s="126" t="s">
        <v>1045</v>
      </c>
      <c r="D360" s="126" t="s">
        <v>161</v>
      </c>
      <c r="E360" s="127" t="s">
        <v>1046</v>
      </c>
      <c r="F360" s="128" t="s">
        <v>1047</v>
      </c>
      <c r="G360" s="129" t="s">
        <v>113</v>
      </c>
      <c r="H360" s="130"/>
      <c r="I360" s="140" t="s">
        <v>1225</v>
      </c>
      <c r="J360" s="131"/>
      <c r="K360" s="132" t="s">
        <v>1</v>
      </c>
      <c r="L360" s="133" t="s">
        <v>43</v>
      </c>
      <c r="N360" s="117" t="e">
        <f>M360*#REF!</f>
        <v>#REF!</v>
      </c>
      <c r="O360" s="117">
        <v>0</v>
      </c>
      <c r="P360" s="117" t="e">
        <f>O360*#REF!</f>
        <v>#REF!</v>
      </c>
      <c r="Q360" s="117">
        <v>0</v>
      </c>
      <c r="R360" s="118" t="e">
        <f>Q360*#REF!</f>
        <v>#REF!</v>
      </c>
      <c r="AP360" s="119" t="s">
        <v>146</v>
      </c>
      <c r="AR360" s="119" t="s">
        <v>161</v>
      </c>
      <c r="AS360" s="119" t="s">
        <v>85</v>
      </c>
      <c r="AW360" s="13" t="s">
        <v>109</v>
      </c>
      <c r="BC360" s="120" t="e">
        <f>IF(L360="základní",#REF!,0)</f>
        <v>#REF!</v>
      </c>
      <c r="BD360" s="120">
        <f>IF(L360="snížená",#REF!,0)</f>
        <v>0</v>
      </c>
      <c r="BE360" s="120">
        <f>IF(L360="zákl. přenesená",#REF!,0)</f>
        <v>0</v>
      </c>
      <c r="BF360" s="120">
        <f>IF(L360="sníž. přenesená",#REF!,0)</f>
        <v>0</v>
      </c>
      <c r="BG360" s="120">
        <f>IF(L360="nulová",#REF!,0)</f>
        <v>0</v>
      </c>
      <c r="BH360" s="13" t="s">
        <v>83</v>
      </c>
      <c r="BI360" s="120" t="e">
        <f>ROUND(H360*#REF!,2)</f>
        <v>#REF!</v>
      </c>
      <c r="BJ360" s="13" t="s">
        <v>114</v>
      </c>
      <c r="BK360" s="119" t="s">
        <v>1048</v>
      </c>
    </row>
    <row r="361" spans="2:63" s="1" customFormat="1" ht="16.5" customHeight="1">
      <c r="B361" s="27"/>
      <c r="C361" s="126" t="s">
        <v>1049</v>
      </c>
      <c r="D361" s="126" t="s">
        <v>161</v>
      </c>
      <c r="E361" s="127" t="s">
        <v>1050</v>
      </c>
      <c r="F361" s="128" t="s">
        <v>1051</v>
      </c>
      <c r="G361" s="129" t="s">
        <v>113</v>
      </c>
      <c r="H361" s="130"/>
      <c r="I361" s="140" t="s">
        <v>1225</v>
      </c>
      <c r="J361" s="131"/>
      <c r="K361" s="132" t="s">
        <v>1</v>
      </c>
      <c r="L361" s="133" t="s">
        <v>43</v>
      </c>
      <c r="N361" s="117" t="e">
        <f>M361*#REF!</f>
        <v>#REF!</v>
      </c>
      <c r="O361" s="117">
        <v>0</v>
      </c>
      <c r="P361" s="117" t="e">
        <f>O361*#REF!</f>
        <v>#REF!</v>
      </c>
      <c r="Q361" s="117">
        <v>0</v>
      </c>
      <c r="R361" s="118" t="e">
        <f>Q361*#REF!</f>
        <v>#REF!</v>
      </c>
      <c r="AP361" s="119" t="s">
        <v>146</v>
      </c>
      <c r="AR361" s="119" t="s">
        <v>161</v>
      </c>
      <c r="AS361" s="119" t="s">
        <v>85</v>
      </c>
      <c r="AW361" s="13" t="s">
        <v>109</v>
      </c>
      <c r="BC361" s="120" t="e">
        <f>IF(L361="základní",#REF!,0)</f>
        <v>#REF!</v>
      </c>
      <c r="BD361" s="120">
        <f>IF(L361="snížená",#REF!,0)</f>
        <v>0</v>
      </c>
      <c r="BE361" s="120">
        <f>IF(L361="zákl. přenesená",#REF!,0)</f>
        <v>0</v>
      </c>
      <c r="BF361" s="120">
        <f>IF(L361="sníž. přenesená",#REF!,0)</f>
        <v>0</v>
      </c>
      <c r="BG361" s="120">
        <f>IF(L361="nulová",#REF!,0)</f>
        <v>0</v>
      </c>
      <c r="BH361" s="13" t="s">
        <v>83</v>
      </c>
      <c r="BI361" s="120" t="e">
        <f>ROUND(H361*#REF!,2)</f>
        <v>#REF!</v>
      </c>
      <c r="BJ361" s="13" t="s">
        <v>114</v>
      </c>
      <c r="BK361" s="119" t="s">
        <v>1052</v>
      </c>
    </row>
    <row r="362" spans="2:63" s="1" customFormat="1" ht="16.5" customHeight="1">
      <c r="B362" s="27"/>
      <c r="C362" s="126" t="s">
        <v>1053</v>
      </c>
      <c r="D362" s="126" t="s">
        <v>161</v>
      </c>
      <c r="E362" s="127" t="s">
        <v>1054</v>
      </c>
      <c r="F362" s="128" t="s">
        <v>1055</v>
      </c>
      <c r="G362" s="129" t="s">
        <v>113</v>
      </c>
      <c r="H362" s="130"/>
      <c r="I362" s="140" t="s">
        <v>1225</v>
      </c>
      <c r="J362" s="131"/>
      <c r="K362" s="132" t="s">
        <v>1</v>
      </c>
      <c r="L362" s="133" t="s">
        <v>43</v>
      </c>
      <c r="N362" s="117" t="e">
        <f>M362*#REF!</f>
        <v>#REF!</v>
      </c>
      <c r="O362" s="117">
        <v>0</v>
      </c>
      <c r="P362" s="117" t="e">
        <f>O362*#REF!</f>
        <v>#REF!</v>
      </c>
      <c r="Q362" s="117">
        <v>0</v>
      </c>
      <c r="R362" s="118" t="e">
        <f>Q362*#REF!</f>
        <v>#REF!</v>
      </c>
      <c r="AP362" s="119" t="s">
        <v>146</v>
      </c>
      <c r="AR362" s="119" t="s">
        <v>161</v>
      </c>
      <c r="AS362" s="119" t="s">
        <v>85</v>
      </c>
      <c r="AW362" s="13" t="s">
        <v>109</v>
      </c>
      <c r="BC362" s="120" t="e">
        <f>IF(L362="základní",#REF!,0)</f>
        <v>#REF!</v>
      </c>
      <c r="BD362" s="120">
        <f>IF(L362="snížená",#REF!,0)</f>
        <v>0</v>
      </c>
      <c r="BE362" s="120">
        <f>IF(L362="zákl. přenesená",#REF!,0)</f>
        <v>0</v>
      </c>
      <c r="BF362" s="120">
        <f>IF(L362="sníž. přenesená",#REF!,0)</f>
        <v>0</v>
      </c>
      <c r="BG362" s="120">
        <f>IF(L362="nulová",#REF!,0)</f>
        <v>0</v>
      </c>
      <c r="BH362" s="13" t="s">
        <v>83</v>
      </c>
      <c r="BI362" s="120" t="e">
        <f>ROUND(H362*#REF!,2)</f>
        <v>#REF!</v>
      </c>
      <c r="BJ362" s="13" t="s">
        <v>114</v>
      </c>
      <c r="BK362" s="119" t="s">
        <v>1056</v>
      </c>
    </row>
    <row r="363" spans="2:63" s="1" customFormat="1" ht="16.5" customHeight="1">
      <c r="B363" s="27"/>
      <c r="C363" s="126" t="s">
        <v>1057</v>
      </c>
      <c r="D363" s="126" t="s">
        <v>161</v>
      </c>
      <c r="E363" s="127" t="s">
        <v>1058</v>
      </c>
      <c r="F363" s="128" t="s">
        <v>1059</v>
      </c>
      <c r="G363" s="129" t="s">
        <v>113</v>
      </c>
      <c r="H363" s="130"/>
      <c r="I363" s="140" t="s">
        <v>1225</v>
      </c>
      <c r="J363" s="131"/>
      <c r="K363" s="132" t="s">
        <v>1</v>
      </c>
      <c r="L363" s="133" t="s">
        <v>43</v>
      </c>
      <c r="N363" s="117" t="e">
        <f>M363*#REF!</f>
        <v>#REF!</v>
      </c>
      <c r="O363" s="117">
        <v>0</v>
      </c>
      <c r="P363" s="117" t="e">
        <f>O363*#REF!</f>
        <v>#REF!</v>
      </c>
      <c r="Q363" s="117">
        <v>0</v>
      </c>
      <c r="R363" s="118" t="e">
        <f>Q363*#REF!</f>
        <v>#REF!</v>
      </c>
      <c r="AP363" s="119" t="s">
        <v>146</v>
      </c>
      <c r="AR363" s="119" t="s">
        <v>161</v>
      </c>
      <c r="AS363" s="119" t="s">
        <v>85</v>
      </c>
      <c r="AW363" s="13" t="s">
        <v>109</v>
      </c>
      <c r="BC363" s="120" t="e">
        <f>IF(L363="základní",#REF!,0)</f>
        <v>#REF!</v>
      </c>
      <c r="BD363" s="120">
        <f>IF(L363="snížená",#REF!,0)</f>
        <v>0</v>
      </c>
      <c r="BE363" s="120">
        <f>IF(L363="zákl. přenesená",#REF!,0)</f>
        <v>0</v>
      </c>
      <c r="BF363" s="120">
        <f>IF(L363="sníž. přenesená",#REF!,0)</f>
        <v>0</v>
      </c>
      <c r="BG363" s="120">
        <f>IF(L363="nulová",#REF!,0)</f>
        <v>0</v>
      </c>
      <c r="BH363" s="13" t="s">
        <v>83</v>
      </c>
      <c r="BI363" s="120" t="e">
        <f>ROUND(H363*#REF!,2)</f>
        <v>#REF!</v>
      </c>
      <c r="BJ363" s="13" t="s">
        <v>114</v>
      </c>
      <c r="BK363" s="119" t="s">
        <v>1060</v>
      </c>
    </row>
    <row r="364" spans="2:63" s="1" customFormat="1" ht="16.5" customHeight="1">
      <c r="B364" s="27"/>
      <c r="C364" s="126" t="s">
        <v>1061</v>
      </c>
      <c r="D364" s="126" t="s">
        <v>161</v>
      </c>
      <c r="E364" s="127" t="s">
        <v>1062</v>
      </c>
      <c r="F364" s="128" t="s">
        <v>1063</v>
      </c>
      <c r="G364" s="129" t="s">
        <v>409</v>
      </c>
      <c r="H364" s="130"/>
      <c r="I364" s="140" t="s">
        <v>1225</v>
      </c>
      <c r="J364" s="131"/>
      <c r="K364" s="132" t="s">
        <v>1</v>
      </c>
      <c r="L364" s="133" t="s">
        <v>43</v>
      </c>
      <c r="N364" s="117" t="e">
        <f>M364*#REF!</f>
        <v>#REF!</v>
      </c>
      <c r="O364" s="117">
        <v>0</v>
      </c>
      <c r="P364" s="117" t="e">
        <f>O364*#REF!</f>
        <v>#REF!</v>
      </c>
      <c r="Q364" s="117">
        <v>0</v>
      </c>
      <c r="R364" s="118" t="e">
        <f>Q364*#REF!</f>
        <v>#REF!</v>
      </c>
      <c r="AP364" s="119" t="s">
        <v>146</v>
      </c>
      <c r="AR364" s="119" t="s">
        <v>161</v>
      </c>
      <c r="AS364" s="119" t="s">
        <v>85</v>
      </c>
      <c r="AW364" s="13" t="s">
        <v>109</v>
      </c>
      <c r="BC364" s="120" t="e">
        <f>IF(L364="základní",#REF!,0)</f>
        <v>#REF!</v>
      </c>
      <c r="BD364" s="120">
        <f>IF(L364="snížená",#REF!,0)</f>
        <v>0</v>
      </c>
      <c r="BE364" s="120">
        <f>IF(L364="zákl. přenesená",#REF!,0)</f>
        <v>0</v>
      </c>
      <c r="BF364" s="120">
        <f>IF(L364="sníž. přenesená",#REF!,0)</f>
        <v>0</v>
      </c>
      <c r="BG364" s="120">
        <f>IF(L364="nulová",#REF!,0)</f>
        <v>0</v>
      </c>
      <c r="BH364" s="13" t="s">
        <v>83</v>
      </c>
      <c r="BI364" s="120" t="e">
        <f>ROUND(H364*#REF!,2)</f>
        <v>#REF!</v>
      </c>
      <c r="BJ364" s="13" t="s">
        <v>114</v>
      </c>
      <c r="BK364" s="119" t="s">
        <v>1064</v>
      </c>
    </row>
    <row r="365" spans="2:63" s="1" customFormat="1" ht="16.5" customHeight="1">
      <c r="B365" s="27"/>
      <c r="C365" s="126" t="s">
        <v>1065</v>
      </c>
      <c r="D365" s="126" t="s">
        <v>161</v>
      </c>
      <c r="E365" s="127" t="s">
        <v>1066</v>
      </c>
      <c r="F365" s="128" t="s">
        <v>1067</v>
      </c>
      <c r="G365" s="129" t="s">
        <v>113</v>
      </c>
      <c r="H365" s="130"/>
      <c r="I365" s="140" t="s">
        <v>1225</v>
      </c>
      <c r="J365" s="131"/>
      <c r="K365" s="132" t="s">
        <v>1</v>
      </c>
      <c r="L365" s="133" t="s">
        <v>43</v>
      </c>
      <c r="N365" s="117" t="e">
        <f>M365*#REF!</f>
        <v>#REF!</v>
      </c>
      <c r="O365" s="117">
        <v>0</v>
      </c>
      <c r="P365" s="117" t="e">
        <f>O365*#REF!</f>
        <v>#REF!</v>
      </c>
      <c r="Q365" s="117">
        <v>0</v>
      </c>
      <c r="R365" s="118" t="e">
        <f>Q365*#REF!</f>
        <v>#REF!</v>
      </c>
      <c r="AP365" s="119" t="s">
        <v>146</v>
      </c>
      <c r="AR365" s="119" t="s">
        <v>161</v>
      </c>
      <c r="AS365" s="119" t="s">
        <v>85</v>
      </c>
      <c r="AW365" s="13" t="s">
        <v>109</v>
      </c>
      <c r="BC365" s="120" t="e">
        <f>IF(L365="základní",#REF!,0)</f>
        <v>#REF!</v>
      </c>
      <c r="BD365" s="120">
        <f>IF(L365="snížená",#REF!,0)</f>
        <v>0</v>
      </c>
      <c r="BE365" s="120">
        <f>IF(L365="zákl. přenesená",#REF!,0)</f>
        <v>0</v>
      </c>
      <c r="BF365" s="120">
        <f>IF(L365="sníž. přenesená",#REF!,0)</f>
        <v>0</v>
      </c>
      <c r="BG365" s="120">
        <f>IF(L365="nulová",#REF!,0)</f>
        <v>0</v>
      </c>
      <c r="BH365" s="13" t="s">
        <v>83</v>
      </c>
      <c r="BI365" s="120" t="e">
        <f>ROUND(H365*#REF!,2)</f>
        <v>#REF!</v>
      </c>
      <c r="BJ365" s="13" t="s">
        <v>114</v>
      </c>
      <c r="BK365" s="119" t="s">
        <v>1068</v>
      </c>
    </row>
    <row r="366" spans="2:63" s="1" customFormat="1" ht="16.5" customHeight="1">
      <c r="B366" s="27"/>
      <c r="C366" s="126" t="s">
        <v>1069</v>
      </c>
      <c r="D366" s="126" t="s">
        <v>161</v>
      </c>
      <c r="E366" s="127" t="s">
        <v>1070</v>
      </c>
      <c r="F366" s="128" t="s">
        <v>1071</v>
      </c>
      <c r="G366" s="129" t="s">
        <v>113</v>
      </c>
      <c r="H366" s="130"/>
      <c r="I366" s="140" t="s">
        <v>1225</v>
      </c>
      <c r="J366" s="131"/>
      <c r="K366" s="132" t="s">
        <v>1</v>
      </c>
      <c r="L366" s="133" t="s">
        <v>43</v>
      </c>
      <c r="N366" s="117" t="e">
        <f>M366*#REF!</f>
        <v>#REF!</v>
      </c>
      <c r="O366" s="117">
        <v>0</v>
      </c>
      <c r="P366" s="117" t="e">
        <f>O366*#REF!</f>
        <v>#REF!</v>
      </c>
      <c r="Q366" s="117">
        <v>0</v>
      </c>
      <c r="R366" s="118" t="e">
        <f>Q366*#REF!</f>
        <v>#REF!</v>
      </c>
      <c r="AP366" s="119" t="s">
        <v>146</v>
      </c>
      <c r="AR366" s="119" t="s">
        <v>161</v>
      </c>
      <c r="AS366" s="119" t="s">
        <v>85</v>
      </c>
      <c r="AW366" s="13" t="s">
        <v>109</v>
      </c>
      <c r="BC366" s="120" t="e">
        <f>IF(L366="základní",#REF!,0)</f>
        <v>#REF!</v>
      </c>
      <c r="BD366" s="120">
        <f>IF(L366="snížená",#REF!,0)</f>
        <v>0</v>
      </c>
      <c r="BE366" s="120">
        <f>IF(L366="zákl. přenesená",#REF!,0)</f>
        <v>0</v>
      </c>
      <c r="BF366" s="120">
        <f>IF(L366="sníž. přenesená",#REF!,0)</f>
        <v>0</v>
      </c>
      <c r="BG366" s="120">
        <f>IF(L366="nulová",#REF!,0)</f>
        <v>0</v>
      </c>
      <c r="BH366" s="13" t="s">
        <v>83</v>
      </c>
      <c r="BI366" s="120" t="e">
        <f>ROUND(H366*#REF!,2)</f>
        <v>#REF!</v>
      </c>
      <c r="BJ366" s="13" t="s">
        <v>114</v>
      </c>
      <c r="BK366" s="119" t="s">
        <v>1072</v>
      </c>
    </row>
    <row r="367" spans="2:63" s="1" customFormat="1" ht="16.5" customHeight="1">
      <c r="B367" s="27"/>
      <c r="C367" s="126" t="s">
        <v>1073</v>
      </c>
      <c r="D367" s="126" t="s">
        <v>161</v>
      </c>
      <c r="E367" s="127" t="s">
        <v>1074</v>
      </c>
      <c r="F367" s="128" t="s">
        <v>1075</v>
      </c>
      <c r="G367" s="129" t="s">
        <v>113</v>
      </c>
      <c r="H367" s="130"/>
      <c r="I367" s="140" t="s">
        <v>1225</v>
      </c>
      <c r="J367" s="131"/>
      <c r="K367" s="132" t="s">
        <v>1</v>
      </c>
      <c r="L367" s="133" t="s">
        <v>43</v>
      </c>
      <c r="N367" s="117" t="e">
        <f>M367*#REF!</f>
        <v>#REF!</v>
      </c>
      <c r="O367" s="117">
        <v>0</v>
      </c>
      <c r="P367" s="117" t="e">
        <f>O367*#REF!</f>
        <v>#REF!</v>
      </c>
      <c r="Q367" s="117">
        <v>0</v>
      </c>
      <c r="R367" s="118" t="e">
        <f>Q367*#REF!</f>
        <v>#REF!</v>
      </c>
      <c r="AP367" s="119" t="s">
        <v>146</v>
      </c>
      <c r="AR367" s="119" t="s">
        <v>161</v>
      </c>
      <c r="AS367" s="119" t="s">
        <v>85</v>
      </c>
      <c r="AW367" s="13" t="s">
        <v>109</v>
      </c>
      <c r="BC367" s="120" t="e">
        <f>IF(L367="základní",#REF!,0)</f>
        <v>#REF!</v>
      </c>
      <c r="BD367" s="120">
        <f>IF(L367="snížená",#REF!,0)</f>
        <v>0</v>
      </c>
      <c r="BE367" s="120">
        <f>IF(L367="zákl. přenesená",#REF!,0)</f>
        <v>0</v>
      </c>
      <c r="BF367" s="120">
        <f>IF(L367="sníž. přenesená",#REF!,0)</f>
        <v>0</v>
      </c>
      <c r="BG367" s="120">
        <f>IF(L367="nulová",#REF!,0)</f>
        <v>0</v>
      </c>
      <c r="BH367" s="13" t="s">
        <v>83</v>
      </c>
      <c r="BI367" s="120" t="e">
        <f>ROUND(H367*#REF!,2)</f>
        <v>#REF!</v>
      </c>
      <c r="BJ367" s="13" t="s">
        <v>114</v>
      </c>
      <c r="BK367" s="119" t="s">
        <v>1076</v>
      </c>
    </row>
    <row r="368" spans="2:63" s="1" customFormat="1" ht="16.5" customHeight="1">
      <c r="B368" s="27"/>
      <c r="C368" s="126" t="s">
        <v>1077</v>
      </c>
      <c r="D368" s="126" t="s">
        <v>161</v>
      </c>
      <c r="E368" s="127" t="s">
        <v>1078</v>
      </c>
      <c r="F368" s="128" t="s">
        <v>1079</v>
      </c>
      <c r="G368" s="129" t="s">
        <v>113</v>
      </c>
      <c r="H368" s="130"/>
      <c r="I368" s="140" t="s">
        <v>1225</v>
      </c>
      <c r="J368" s="131"/>
      <c r="K368" s="132" t="s">
        <v>1</v>
      </c>
      <c r="L368" s="133" t="s">
        <v>43</v>
      </c>
      <c r="N368" s="117" t="e">
        <f>M368*#REF!</f>
        <v>#REF!</v>
      </c>
      <c r="O368" s="117">
        <v>0</v>
      </c>
      <c r="P368" s="117" t="e">
        <f>O368*#REF!</f>
        <v>#REF!</v>
      </c>
      <c r="Q368" s="117">
        <v>0</v>
      </c>
      <c r="R368" s="118" t="e">
        <f>Q368*#REF!</f>
        <v>#REF!</v>
      </c>
      <c r="AP368" s="119" t="s">
        <v>146</v>
      </c>
      <c r="AR368" s="119" t="s">
        <v>161</v>
      </c>
      <c r="AS368" s="119" t="s">
        <v>85</v>
      </c>
      <c r="AW368" s="13" t="s">
        <v>109</v>
      </c>
      <c r="BC368" s="120" t="e">
        <f>IF(L368="základní",#REF!,0)</f>
        <v>#REF!</v>
      </c>
      <c r="BD368" s="120">
        <f>IF(L368="snížená",#REF!,0)</f>
        <v>0</v>
      </c>
      <c r="BE368" s="120">
        <f>IF(L368="zákl. přenesená",#REF!,0)</f>
        <v>0</v>
      </c>
      <c r="BF368" s="120">
        <f>IF(L368="sníž. přenesená",#REF!,0)</f>
        <v>0</v>
      </c>
      <c r="BG368" s="120">
        <f>IF(L368="nulová",#REF!,0)</f>
        <v>0</v>
      </c>
      <c r="BH368" s="13" t="s">
        <v>83</v>
      </c>
      <c r="BI368" s="120" t="e">
        <f>ROUND(H368*#REF!,2)</f>
        <v>#REF!</v>
      </c>
      <c r="BJ368" s="13" t="s">
        <v>114</v>
      </c>
      <c r="BK368" s="119" t="s">
        <v>1080</v>
      </c>
    </row>
    <row r="369" spans="2:63" s="1" customFormat="1" ht="16.5" customHeight="1">
      <c r="B369" s="27"/>
      <c r="C369" s="126" t="s">
        <v>1081</v>
      </c>
      <c r="D369" s="126" t="s">
        <v>161</v>
      </c>
      <c r="E369" s="127" t="s">
        <v>1082</v>
      </c>
      <c r="F369" s="128" t="s">
        <v>1083</v>
      </c>
      <c r="G369" s="129" t="s">
        <v>113</v>
      </c>
      <c r="H369" s="130"/>
      <c r="I369" s="140" t="s">
        <v>1225</v>
      </c>
      <c r="J369" s="131"/>
      <c r="K369" s="132" t="s">
        <v>1</v>
      </c>
      <c r="L369" s="133" t="s">
        <v>43</v>
      </c>
      <c r="N369" s="117" t="e">
        <f>M369*#REF!</f>
        <v>#REF!</v>
      </c>
      <c r="O369" s="117">
        <v>0</v>
      </c>
      <c r="P369" s="117" t="e">
        <f>O369*#REF!</f>
        <v>#REF!</v>
      </c>
      <c r="Q369" s="117">
        <v>0</v>
      </c>
      <c r="R369" s="118" t="e">
        <f>Q369*#REF!</f>
        <v>#REF!</v>
      </c>
      <c r="AP369" s="119" t="s">
        <v>146</v>
      </c>
      <c r="AR369" s="119" t="s">
        <v>161</v>
      </c>
      <c r="AS369" s="119" t="s">
        <v>85</v>
      </c>
      <c r="AW369" s="13" t="s">
        <v>109</v>
      </c>
      <c r="BC369" s="120" t="e">
        <f>IF(L369="základní",#REF!,0)</f>
        <v>#REF!</v>
      </c>
      <c r="BD369" s="120">
        <f>IF(L369="snížená",#REF!,0)</f>
        <v>0</v>
      </c>
      <c r="BE369" s="120">
        <f>IF(L369="zákl. přenesená",#REF!,0)</f>
        <v>0</v>
      </c>
      <c r="BF369" s="120">
        <f>IF(L369="sníž. přenesená",#REF!,0)</f>
        <v>0</v>
      </c>
      <c r="BG369" s="120">
        <f>IF(L369="nulová",#REF!,0)</f>
        <v>0</v>
      </c>
      <c r="BH369" s="13" t="s">
        <v>83</v>
      </c>
      <c r="BI369" s="120" t="e">
        <f>ROUND(H369*#REF!,2)</f>
        <v>#REF!</v>
      </c>
      <c r="BJ369" s="13" t="s">
        <v>114</v>
      </c>
      <c r="BK369" s="119" t="s">
        <v>1084</v>
      </c>
    </row>
    <row r="370" spans="2:63" s="1" customFormat="1" ht="16.5" customHeight="1">
      <c r="B370" s="27"/>
      <c r="C370" s="126" t="s">
        <v>1085</v>
      </c>
      <c r="D370" s="126" t="s">
        <v>161</v>
      </c>
      <c r="E370" s="127" t="s">
        <v>1086</v>
      </c>
      <c r="F370" s="128" t="s">
        <v>1087</v>
      </c>
      <c r="G370" s="129" t="s">
        <v>113</v>
      </c>
      <c r="H370" s="130"/>
      <c r="I370" s="140" t="s">
        <v>1225</v>
      </c>
      <c r="J370" s="131"/>
      <c r="K370" s="132" t="s">
        <v>1</v>
      </c>
      <c r="L370" s="133" t="s">
        <v>43</v>
      </c>
      <c r="N370" s="117" t="e">
        <f>M370*#REF!</f>
        <v>#REF!</v>
      </c>
      <c r="O370" s="117">
        <v>0</v>
      </c>
      <c r="P370" s="117" t="e">
        <f>O370*#REF!</f>
        <v>#REF!</v>
      </c>
      <c r="Q370" s="117">
        <v>0</v>
      </c>
      <c r="R370" s="118" t="e">
        <f>Q370*#REF!</f>
        <v>#REF!</v>
      </c>
      <c r="AP370" s="119" t="s">
        <v>146</v>
      </c>
      <c r="AR370" s="119" t="s">
        <v>161</v>
      </c>
      <c r="AS370" s="119" t="s">
        <v>85</v>
      </c>
      <c r="AW370" s="13" t="s">
        <v>109</v>
      </c>
      <c r="BC370" s="120" t="e">
        <f>IF(L370="základní",#REF!,0)</f>
        <v>#REF!</v>
      </c>
      <c r="BD370" s="120">
        <f>IF(L370="snížená",#REF!,0)</f>
        <v>0</v>
      </c>
      <c r="BE370" s="120">
        <f>IF(L370="zákl. přenesená",#REF!,0)</f>
        <v>0</v>
      </c>
      <c r="BF370" s="120">
        <f>IF(L370="sníž. přenesená",#REF!,0)</f>
        <v>0</v>
      </c>
      <c r="BG370" s="120">
        <f>IF(L370="nulová",#REF!,0)</f>
        <v>0</v>
      </c>
      <c r="BH370" s="13" t="s">
        <v>83</v>
      </c>
      <c r="BI370" s="120" t="e">
        <f>ROUND(H370*#REF!,2)</f>
        <v>#REF!</v>
      </c>
      <c r="BJ370" s="13" t="s">
        <v>114</v>
      </c>
      <c r="BK370" s="119" t="s">
        <v>1088</v>
      </c>
    </row>
    <row r="371" spans="2:63" s="11" customFormat="1" ht="22.9" customHeight="1">
      <c r="B371" s="101"/>
      <c r="D371" s="102" t="s">
        <v>77</v>
      </c>
      <c r="E371" s="125" t="s">
        <v>1089</v>
      </c>
      <c r="F371" s="125" t="s">
        <v>1090</v>
      </c>
      <c r="H371" s="104"/>
      <c r="J371" s="101"/>
      <c r="K371" s="105"/>
      <c r="N371" s="106" t="e">
        <f>SUM(N372:N391)</f>
        <v>#REF!</v>
      </c>
      <c r="P371" s="106" t="e">
        <f>SUM(P372:P391)</f>
        <v>#REF!</v>
      </c>
      <c r="R371" s="107" t="e">
        <f>SUM(R372:R391)</f>
        <v>#REF!</v>
      </c>
      <c r="AP371" s="102" t="s">
        <v>83</v>
      </c>
      <c r="AR371" s="108" t="s">
        <v>77</v>
      </c>
      <c r="AS371" s="108" t="s">
        <v>83</v>
      </c>
      <c r="AW371" s="102" t="s">
        <v>109</v>
      </c>
      <c r="BI371" s="109" t="e">
        <f>SUM(BI372:BI391)</f>
        <v>#REF!</v>
      </c>
    </row>
    <row r="372" spans="2:63" s="1" customFormat="1" ht="16.5" customHeight="1">
      <c r="B372" s="27"/>
      <c r="C372" s="126" t="s">
        <v>1091</v>
      </c>
      <c r="D372" s="126" t="s">
        <v>161</v>
      </c>
      <c r="E372" s="127" t="s">
        <v>1092</v>
      </c>
      <c r="F372" s="128" t="s">
        <v>1093</v>
      </c>
      <c r="G372" s="129" t="s">
        <v>113</v>
      </c>
      <c r="H372" s="130"/>
      <c r="I372" s="140" t="s">
        <v>1225</v>
      </c>
      <c r="J372" s="131"/>
      <c r="K372" s="132" t="s">
        <v>1</v>
      </c>
      <c r="L372" s="133" t="s">
        <v>43</v>
      </c>
      <c r="N372" s="117" t="e">
        <f>M372*#REF!</f>
        <v>#REF!</v>
      </c>
      <c r="O372" s="117">
        <v>0</v>
      </c>
      <c r="P372" s="117" t="e">
        <f>O372*#REF!</f>
        <v>#REF!</v>
      </c>
      <c r="Q372" s="117">
        <v>0</v>
      </c>
      <c r="R372" s="118" t="e">
        <f>Q372*#REF!</f>
        <v>#REF!</v>
      </c>
      <c r="AP372" s="119" t="s">
        <v>146</v>
      </c>
      <c r="AR372" s="119" t="s">
        <v>161</v>
      </c>
      <c r="AS372" s="119" t="s">
        <v>85</v>
      </c>
      <c r="AW372" s="13" t="s">
        <v>109</v>
      </c>
      <c r="BC372" s="120" t="e">
        <f>IF(L372="základní",#REF!,0)</f>
        <v>#REF!</v>
      </c>
      <c r="BD372" s="120">
        <f>IF(L372="snížená",#REF!,0)</f>
        <v>0</v>
      </c>
      <c r="BE372" s="120">
        <f>IF(L372="zákl. přenesená",#REF!,0)</f>
        <v>0</v>
      </c>
      <c r="BF372" s="120">
        <f>IF(L372="sníž. přenesená",#REF!,0)</f>
        <v>0</v>
      </c>
      <c r="BG372" s="120">
        <f>IF(L372="nulová",#REF!,0)</f>
        <v>0</v>
      </c>
      <c r="BH372" s="13" t="s">
        <v>83</v>
      </c>
      <c r="BI372" s="120" t="e">
        <f>ROUND(H372*#REF!,2)</f>
        <v>#REF!</v>
      </c>
      <c r="BJ372" s="13" t="s">
        <v>114</v>
      </c>
      <c r="BK372" s="119" t="s">
        <v>1094</v>
      </c>
    </row>
    <row r="373" spans="2:63" s="1" customFormat="1" ht="16.5" customHeight="1">
      <c r="B373" s="27"/>
      <c r="C373" s="126" t="s">
        <v>1095</v>
      </c>
      <c r="D373" s="126" t="s">
        <v>161</v>
      </c>
      <c r="E373" s="127" t="s">
        <v>1096</v>
      </c>
      <c r="F373" s="128" t="s">
        <v>1097</v>
      </c>
      <c r="G373" s="129" t="s">
        <v>113</v>
      </c>
      <c r="H373" s="130"/>
      <c r="I373" s="140" t="s">
        <v>1225</v>
      </c>
      <c r="J373" s="131"/>
      <c r="K373" s="132" t="s">
        <v>1</v>
      </c>
      <c r="L373" s="133" t="s">
        <v>43</v>
      </c>
      <c r="N373" s="117" t="e">
        <f>M373*#REF!</f>
        <v>#REF!</v>
      </c>
      <c r="O373" s="117">
        <v>0</v>
      </c>
      <c r="P373" s="117" t="e">
        <f>O373*#REF!</f>
        <v>#REF!</v>
      </c>
      <c r="Q373" s="117">
        <v>0</v>
      </c>
      <c r="R373" s="118" t="e">
        <f>Q373*#REF!</f>
        <v>#REF!</v>
      </c>
      <c r="AP373" s="119" t="s">
        <v>146</v>
      </c>
      <c r="AR373" s="119" t="s">
        <v>161</v>
      </c>
      <c r="AS373" s="119" t="s">
        <v>85</v>
      </c>
      <c r="AW373" s="13" t="s">
        <v>109</v>
      </c>
      <c r="BC373" s="120" t="e">
        <f>IF(L373="základní",#REF!,0)</f>
        <v>#REF!</v>
      </c>
      <c r="BD373" s="120">
        <f>IF(L373="snížená",#REF!,0)</f>
        <v>0</v>
      </c>
      <c r="BE373" s="120">
        <f>IF(L373="zákl. přenesená",#REF!,0)</f>
        <v>0</v>
      </c>
      <c r="BF373" s="120">
        <f>IF(L373="sníž. přenesená",#REF!,0)</f>
        <v>0</v>
      </c>
      <c r="BG373" s="120">
        <f>IF(L373="nulová",#REF!,0)</f>
        <v>0</v>
      </c>
      <c r="BH373" s="13" t="s">
        <v>83</v>
      </c>
      <c r="BI373" s="120" t="e">
        <f>ROUND(H373*#REF!,2)</f>
        <v>#REF!</v>
      </c>
      <c r="BJ373" s="13" t="s">
        <v>114</v>
      </c>
      <c r="BK373" s="119" t="s">
        <v>1098</v>
      </c>
    </row>
    <row r="374" spans="2:63" s="1" customFormat="1" ht="16.5" customHeight="1">
      <c r="B374" s="27"/>
      <c r="C374" s="126" t="s">
        <v>1099</v>
      </c>
      <c r="D374" s="126" t="s">
        <v>161</v>
      </c>
      <c r="E374" s="127" t="s">
        <v>1100</v>
      </c>
      <c r="F374" s="128" t="s">
        <v>392</v>
      </c>
      <c r="G374" s="129" t="s">
        <v>113</v>
      </c>
      <c r="H374" s="130"/>
      <c r="I374" s="140" t="s">
        <v>1225</v>
      </c>
      <c r="J374" s="131"/>
      <c r="K374" s="132" t="s">
        <v>1</v>
      </c>
      <c r="L374" s="133" t="s">
        <v>43</v>
      </c>
      <c r="N374" s="117" t="e">
        <f>M374*#REF!</f>
        <v>#REF!</v>
      </c>
      <c r="O374" s="117">
        <v>0</v>
      </c>
      <c r="P374" s="117" t="e">
        <f>O374*#REF!</f>
        <v>#REF!</v>
      </c>
      <c r="Q374" s="117">
        <v>0</v>
      </c>
      <c r="R374" s="118" t="e">
        <f>Q374*#REF!</f>
        <v>#REF!</v>
      </c>
      <c r="AP374" s="119" t="s">
        <v>146</v>
      </c>
      <c r="AR374" s="119" t="s">
        <v>161</v>
      </c>
      <c r="AS374" s="119" t="s">
        <v>85</v>
      </c>
      <c r="AW374" s="13" t="s">
        <v>109</v>
      </c>
      <c r="BC374" s="120" t="e">
        <f>IF(L374="základní",#REF!,0)</f>
        <v>#REF!</v>
      </c>
      <c r="BD374" s="120">
        <f>IF(L374="snížená",#REF!,0)</f>
        <v>0</v>
      </c>
      <c r="BE374" s="120">
        <f>IF(L374="zákl. přenesená",#REF!,0)</f>
        <v>0</v>
      </c>
      <c r="BF374" s="120">
        <f>IF(L374="sníž. přenesená",#REF!,0)</f>
        <v>0</v>
      </c>
      <c r="BG374" s="120">
        <f>IF(L374="nulová",#REF!,0)</f>
        <v>0</v>
      </c>
      <c r="BH374" s="13" t="s">
        <v>83</v>
      </c>
      <c r="BI374" s="120" t="e">
        <f>ROUND(H374*#REF!,2)</f>
        <v>#REF!</v>
      </c>
      <c r="BJ374" s="13" t="s">
        <v>114</v>
      </c>
      <c r="BK374" s="119" t="s">
        <v>1101</v>
      </c>
    </row>
    <row r="375" spans="2:63" s="1" customFormat="1" ht="16.5" customHeight="1">
      <c r="B375" s="27"/>
      <c r="C375" s="126" t="s">
        <v>1102</v>
      </c>
      <c r="D375" s="126" t="s">
        <v>161</v>
      </c>
      <c r="E375" s="127" t="s">
        <v>1103</v>
      </c>
      <c r="F375" s="128" t="s">
        <v>1104</v>
      </c>
      <c r="G375" s="129" t="s">
        <v>113</v>
      </c>
      <c r="H375" s="130"/>
      <c r="I375" s="140" t="s">
        <v>1225</v>
      </c>
      <c r="J375" s="131"/>
      <c r="K375" s="132" t="s">
        <v>1</v>
      </c>
      <c r="L375" s="133" t="s">
        <v>43</v>
      </c>
      <c r="N375" s="117" t="e">
        <f>M375*#REF!</f>
        <v>#REF!</v>
      </c>
      <c r="O375" s="117">
        <v>0</v>
      </c>
      <c r="P375" s="117" t="e">
        <f>O375*#REF!</f>
        <v>#REF!</v>
      </c>
      <c r="Q375" s="117">
        <v>0</v>
      </c>
      <c r="R375" s="118" t="e">
        <f>Q375*#REF!</f>
        <v>#REF!</v>
      </c>
      <c r="AP375" s="119" t="s">
        <v>146</v>
      </c>
      <c r="AR375" s="119" t="s">
        <v>161</v>
      </c>
      <c r="AS375" s="119" t="s">
        <v>85</v>
      </c>
      <c r="AW375" s="13" t="s">
        <v>109</v>
      </c>
      <c r="BC375" s="120" t="e">
        <f>IF(L375="základní",#REF!,0)</f>
        <v>#REF!</v>
      </c>
      <c r="BD375" s="120">
        <f>IF(L375="snížená",#REF!,0)</f>
        <v>0</v>
      </c>
      <c r="BE375" s="120">
        <f>IF(L375="zákl. přenesená",#REF!,0)</f>
        <v>0</v>
      </c>
      <c r="BF375" s="120">
        <f>IF(L375="sníž. přenesená",#REF!,0)</f>
        <v>0</v>
      </c>
      <c r="BG375" s="120">
        <f>IF(L375="nulová",#REF!,0)</f>
        <v>0</v>
      </c>
      <c r="BH375" s="13" t="s">
        <v>83</v>
      </c>
      <c r="BI375" s="120" t="e">
        <f>ROUND(H375*#REF!,2)</f>
        <v>#REF!</v>
      </c>
      <c r="BJ375" s="13" t="s">
        <v>114</v>
      </c>
      <c r="BK375" s="119" t="s">
        <v>1105</v>
      </c>
    </row>
    <row r="376" spans="2:63" s="1" customFormat="1" ht="16.5" customHeight="1">
      <c r="B376" s="27"/>
      <c r="C376" s="126" t="s">
        <v>1106</v>
      </c>
      <c r="D376" s="126" t="s">
        <v>161</v>
      </c>
      <c r="E376" s="127" t="s">
        <v>1107</v>
      </c>
      <c r="F376" s="128" t="s">
        <v>1108</v>
      </c>
      <c r="G376" s="129" t="s">
        <v>113</v>
      </c>
      <c r="H376" s="130"/>
      <c r="I376" s="140" t="s">
        <v>1225</v>
      </c>
      <c r="J376" s="131"/>
      <c r="K376" s="132" t="s">
        <v>1</v>
      </c>
      <c r="L376" s="133" t="s">
        <v>43</v>
      </c>
      <c r="N376" s="117" t="e">
        <f>M376*#REF!</f>
        <v>#REF!</v>
      </c>
      <c r="O376" s="117">
        <v>0</v>
      </c>
      <c r="P376" s="117" t="e">
        <f>O376*#REF!</f>
        <v>#REF!</v>
      </c>
      <c r="Q376" s="117">
        <v>0</v>
      </c>
      <c r="R376" s="118" t="e">
        <f>Q376*#REF!</f>
        <v>#REF!</v>
      </c>
      <c r="AP376" s="119" t="s">
        <v>146</v>
      </c>
      <c r="AR376" s="119" t="s">
        <v>161</v>
      </c>
      <c r="AS376" s="119" t="s">
        <v>85</v>
      </c>
      <c r="AW376" s="13" t="s">
        <v>109</v>
      </c>
      <c r="BC376" s="120" t="e">
        <f>IF(L376="základní",#REF!,0)</f>
        <v>#REF!</v>
      </c>
      <c r="BD376" s="120">
        <f>IF(L376="snížená",#REF!,0)</f>
        <v>0</v>
      </c>
      <c r="BE376" s="120">
        <f>IF(L376="zákl. přenesená",#REF!,0)</f>
        <v>0</v>
      </c>
      <c r="BF376" s="120">
        <f>IF(L376="sníž. přenesená",#REF!,0)</f>
        <v>0</v>
      </c>
      <c r="BG376" s="120">
        <f>IF(L376="nulová",#REF!,0)</f>
        <v>0</v>
      </c>
      <c r="BH376" s="13" t="s">
        <v>83</v>
      </c>
      <c r="BI376" s="120" t="e">
        <f>ROUND(H376*#REF!,2)</f>
        <v>#REF!</v>
      </c>
      <c r="BJ376" s="13" t="s">
        <v>114</v>
      </c>
      <c r="BK376" s="119" t="s">
        <v>1109</v>
      </c>
    </row>
    <row r="377" spans="2:63" s="1" customFormat="1" ht="16.5" customHeight="1">
      <c r="B377" s="27"/>
      <c r="C377" s="126" t="s">
        <v>1110</v>
      </c>
      <c r="D377" s="126" t="s">
        <v>161</v>
      </c>
      <c r="E377" s="127" t="s">
        <v>1111</v>
      </c>
      <c r="F377" s="128" t="s">
        <v>1112</v>
      </c>
      <c r="G377" s="129" t="s">
        <v>113</v>
      </c>
      <c r="H377" s="130"/>
      <c r="I377" s="140" t="s">
        <v>1225</v>
      </c>
      <c r="J377" s="131"/>
      <c r="K377" s="132" t="s">
        <v>1</v>
      </c>
      <c r="L377" s="133" t="s">
        <v>43</v>
      </c>
      <c r="N377" s="117" t="e">
        <f>M377*#REF!</f>
        <v>#REF!</v>
      </c>
      <c r="O377" s="117">
        <v>0</v>
      </c>
      <c r="P377" s="117" t="e">
        <f>O377*#REF!</f>
        <v>#REF!</v>
      </c>
      <c r="Q377" s="117">
        <v>0</v>
      </c>
      <c r="R377" s="118" t="e">
        <f>Q377*#REF!</f>
        <v>#REF!</v>
      </c>
      <c r="AP377" s="119" t="s">
        <v>146</v>
      </c>
      <c r="AR377" s="119" t="s">
        <v>161</v>
      </c>
      <c r="AS377" s="119" t="s">
        <v>85</v>
      </c>
      <c r="AW377" s="13" t="s">
        <v>109</v>
      </c>
      <c r="BC377" s="120" t="e">
        <f>IF(L377="základní",#REF!,0)</f>
        <v>#REF!</v>
      </c>
      <c r="BD377" s="120">
        <f>IF(L377="snížená",#REF!,0)</f>
        <v>0</v>
      </c>
      <c r="BE377" s="120">
        <f>IF(L377="zákl. přenesená",#REF!,0)</f>
        <v>0</v>
      </c>
      <c r="BF377" s="120">
        <f>IF(L377="sníž. přenesená",#REF!,0)</f>
        <v>0</v>
      </c>
      <c r="BG377" s="120">
        <f>IF(L377="nulová",#REF!,0)</f>
        <v>0</v>
      </c>
      <c r="BH377" s="13" t="s">
        <v>83</v>
      </c>
      <c r="BI377" s="120" t="e">
        <f>ROUND(H377*#REF!,2)</f>
        <v>#REF!</v>
      </c>
      <c r="BJ377" s="13" t="s">
        <v>114</v>
      </c>
      <c r="BK377" s="119" t="s">
        <v>1113</v>
      </c>
    </row>
    <row r="378" spans="2:63" s="1" customFormat="1" ht="16.5" customHeight="1">
      <c r="B378" s="27"/>
      <c r="C378" s="126" t="s">
        <v>1114</v>
      </c>
      <c r="D378" s="126" t="s">
        <v>161</v>
      </c>
      <c r="E378" s="127" t="s">
        <v>1115</v>
      </c>
      <c r="F378" s="128" t="s">
        <v>494</v>
      </c>
      <c r="G378" s="129" t="s">
        <v>113</v>
      </c>
      <c r="H378" s="130"/>
      <c r="I378" s="140" t="s">
        <v>1225</v>
      </c>
      <c r="J378" s="131"/>
      <c r="K378" s="132" t="s">
        <v>1</v>
      </c>
      <c r="L378" s="133" t="s">
        <v>43</v>
      </c>
      <c r="N378" s="117" t="e">
        <f>M378*#REF!</f>
        <v>#REF!</v>
      </c>
      <c r="O378" s="117">
        <v>0</v>
      </c>
      <c r="P378" s="117" t="e">
        <f>O378*#REF!</f>
        <v>#REF!</v>
      </c>
      <c r="Q378" s="117">
        <v>0</v>
      </c>
      <c r="R378" s="118" t="e">
        <f>Q378*#REF!</f>
        <v>#REF!</v>
      </c>
      <c r="AP378" s="119" t="s">
        <v>146</v>
      </c>
      <c r="AR378" s="119" t="s">
        <v>161</v>
      </c>
      <c r="AS378" s="119" t="s">
        <v>85</v>
      </c>
      <c r="AW378" s="13" t="s">
        <v>109</v>
      </c>
      <c r="BC378" s="120" t="e">
        <f>IF(L378="základní",#REF!,0)</f>
        <v>#REF!</v>
      </c>
      <c r="BD378" s="120">
        <f>IF(L378="snížená",#REF!,0)</f>
        <v>0</v>
      </c>
      <c r="BE378" s="120">
        <f>IF(L378="zákl. přenesená",#REF!,0)</f>
        <v>0</v>
      </c>
      <c r="BF378" s="120">
        <f>IF(L378="sníž. přenesená",#REF!,0)</f>
        <v>0</v>
      </c>
      <c r="BG378" s="120">
        <f>IF(L378="nulová",#REF!,0)</f>
        <v>0</v>
      </c>
      <c r="BH378" s="13" t="s">
        <v>83</v>
      </c>
      <c r="BI378" s="120" t="e">
        <f>ROUND(H378*#REF!,2)</f>
        <v>#REF!</v>
      </c>
      <c r="BJ378" s="13" t="s">
        <v>114</v>
      </c>
      <c r="BK378" s="119" t="s">
        <v>1116</v>
      </c>
    </row>
    <row r="379" spans="2:63" s="1" customFormat="1" ht="16.5" customHeight="1">
      <c r="B379" s="27"/>
      <c r="C379" s="126" t="s">
        <v>1117</v>
      </c>
      <c r="D379" s="126" t="s">
        <v>161</v>
      </c>
      <c r="E379" s="127" t="s">
        <v>1118</v>
      </c>
      <c r="F379" s="128" t="s">
        <v>1119</v>
      </c>
      <c r="G379" s="129" t="s">
        <v>113</v>
      </c>
      <c r="H379" s="130"/>
      <c r="I379" s="140" t="s">
        <v>1225</v>
      </c>
      <c r="J379" s="131"/>
      <c r="K379" s="132" t="s">
        <v>1</v>
      </c>
      <c r="L379" s="133" t="s">
        <v>43</v>
      </c>
      <c r="N379" s="117" t="e">
        <f>M379*#REF!</f>
        <v>#REF!</v>
      </c>
      <c r="O379" s="117">
        <v>0</v>
      </c>
      <c r="P379" s="117" t="e">
        <f>O379*#REF!</f>
        <v>#REF!</v>
      </c>
      <c r="Q379" s="117">
        <v>0</v>
      </c>
      <c r="R379" s="118" t="e">
        <f>Q379*#REF!</f>
        <v>#REF!</v>
      </c>
      <c r="AP379" s="119" t="s">
        <v>146</v>
      </c>
      <c r="AR379" s="119" t="s">
        <v>161</v>
      </c>
      <c r="AS379" s="119" t="s">
        <v>85</v>
      </c>
      <c r="AW379" s="13" t="s">
        <v>109</v>
      </c>
      <c r="BC379" s="120" t="e">
        <f>IF(L379="základní",#REF!,0)</f>
        <v>#REF!</v>
      </c>
      <c r="BD379" s="120">
        <f>IF(L379="snížená",#REF!,0)</f>
        <v>0</v>
      </c>
      <c r="BE379" s="120">
        <f>IF(L379="zákl. přenesená",#REF!,0)</f>
        <v>0</v>
      </c>
      <c r="BF379" s="120">
        <f>IF(L379="sníž. přenesená",#REF!,0)</f>
        <v>0</v>
      </c>
      <c r="BG379" s="120">
        <f>IF(L379="nulová",#REF!,0)</f>
        <v>0</v>
      </c>
      <c r="BH379" s="13" t="s">
        <v>83</v>
      </c>
      <c r="BI379" s="120" t="e">
        <f>ROUND(H379*#REF!,2)</f>
        <v>#REF!</v>
      </c>
      <c r="BJ379" s="13" t="s">
        <v>114</v>
      </c>
      <c r="BK379" s="119" t="s">
        <v>1120</v>
      </c>
    </row>
    <row r="380" spans="2:63" s="1" customFormat="1" ht="16.5" customHeight="1">
      <c r="B380" s="27"/>
      <c r="C380" s="126" t="s">
        <v>1121</v>
      </c>
      <c r="D380" s="126" t="s">
        <v>161</v>
      </c>
      <c r="E380" s="127" t="s">
        <v>1122</v>
      </c>
      <c r="F380" s="128" t="s">
        <v>1123</v>
      </c>
      <c r="G380" s="129" t="s">
        <v>113</v>
      </c>
      <c r="H380" s="130"/>
      <c r="I380" s="140" t="s">
        <v>1225</v>
      </c>
      <c r="J380" s="131"/>
      <c r="K380" s="132" t="s">
        <v>1</v>
      </c>
      <c r="L380" s="133" t="s">
        <v>43</v>
      </c>
      <c r="N380" s="117" t="e">
        <f>M380*#REF!</f>
        <v>#REF!</v>
      </c>
      <c r="O380" s="117">
        <v>0</v>
      </c>
      <c r="P380" s="117" t="e">
        <f>O380*#REF!</f>
        <v>#REF!</v>
      </c>
      <c r="Q380" s="117">
        <v>0</v>
      </c>
      <c r="R380" s="118" t="e">
        <f>Q380*#REF!</f>
        <v>#REF!</v>
      </c>
      <c r="AP380" s="119" t="s">
        <v>146</v>
      </c>
      <c r="AR380" s="119" t="s">
        <v>161</v>
      </c>
      <c r="AS380" s="119" t="s">
        <v>85</v>
      </c>
      <c r="AW380" s="13" t="s">
        <v>109</v>
      </c>
      <c r="BC380" s="120" t="e">
        <f>IF(L380="základní",#REF!,0)</f>
        <v>#REF!</v>
      </c>
      <c r="BD380" s="120">
        <f>IF(L380="snížená",#REF!,0)</f>
        <v>0</v>
      </c>
      <c r="BE380" s="120">
        <f>IF(L380="zákl. přenesená",#REF!,0)</f>
        <v>0</v>
      </c>
      <c r="BF380" s="120">
        <f>IF(L380="sníž. přenesená",#REF!,0)</f>
        <v>0</v>
      </c>
      <c r="BG380" s="120">
        <f>IF(L380="nulová",#REF!,0)</f>
        <v>0</v>
      </c>
      <c r="BH380" s="13" t="s">
        <v>83</v>
      </c>
      <c r="BI380" s="120" t="e">
        <f>ROUND(H380*#REF!,2)</f>
        <v>#REF!</v>
      </c>
      <c r="BJ380" s="13" t="s">
        <v>114</v>
      </c>
      <c r="BK380" s="119" t="s">
        <v>1124</v>
      </c>
    </row>
    <row r="381" spans="2:63" s="1" customFormat="1" ht="16.5" customHeight="1">
      <c r="B381" s="27"/>
      <c r="C381" s="126" t="s">
        <v>1125</v>
      </c>
      <c r="D381" s="126" t="s">
        <v>161</v>
      </c>
      <c r="E381" s="127" t="s">
        <v>1126</v>
      </c>
      <c r="F381" s="128" t="s">
        <v>1127</v>
      </c>
      <c r="G381" s="129" t="s">
        <v>113</v>
      </c>
      <c r="H381" s="130"/>
      <c r="I381" s="140" t="s">
        <v>1225</v>
      </c>
      <c r="J381" s="131"/>
      <c r="K381" s="132" t="s">
        <v>1</v>
      </c>
      <c r="L381" s="133" t="s">
        <v>43</v>
      </c>
      <c r="N381" s="117" t="e">
        <f>M381*#REF!</f>
        <v>#REF!</v>
      </c>
      <c r="O381" s="117">
        <v>0</v>
      </c>
      <c r="P381" s="117" t="e">
        <f>O381*#REF!</f>
        <v>#REF!</v>
      </c>
      <c r="Q381" s="117">
        <v>0</v>
      </c>
      <c r="R381" s="118" t="e">
        <f>Q381*#REF!</f>
        <v>#REF!</v>
      </c>
      <c r="AP381" s="119" t="s">
        <v>146</v>
      </c>
      <c r="AR381" s="119" t="s">
        <v>161</v>
      </c>
      <c r="AS381" s="119" t="s">
        <v>85</v>
      </c>
      <c r="AW381" s="13" t="s">
        <v>109</v>
      </c>
      <c r="BC381" s="120" t="e">
        <f>IF(L381="základní",#REF!,0)</f>
        <v>#REF!</v>
      </c>
      <c r="BD381" s="120">
        <f>IF(L381="snížená",#REF!,0)</f>
        <v>0</v>
      </c>
      <c r="BE381" s="120">
        <f>IF(L381="zákl. přenesená",#REF!,0)</f>
        <v>0</v>
      </c>
      <c r="BF381" s="120">
        <f>IF(L381="sníž. přenesená",#REF!,0)</f>
        <v>0</v>
      </c>
      <c r="BG381" s="120">
        <f>IF(L381="nulová",#REF!,0)</f>
        <v>0</v>
      </c>
      <c r="BH381" s="13" t="s">
        <v>83</v>
      </c>
      <c r="BI381" s="120" t="e">
        <f>ROUND(H381*#REF!,2)</f>
        <v>#REF!</v>
      </c>
      <c r="BJ381" s="13" t="s">
        <v>114</v>
      </c>
      <c r="BK381" s="119" t="s">
        <v>1128</v>
      </c>
    </row>
    <row r="382" spans="2:63" s="1" customFormat="1" ht="16.5" customHeight="1">
      <c r="B382" s="27"/>
      <c r="C382" s="126" t="s">
        <v>1129</v>
      </c>
      <c r="D382" s="126" t="s">
        <v>161</v>
      </c>
      <c r="E382" s="127" t="s">
        <v>1130</v>
      </c>
      <c r="F382" s="128" t="s">
        <v>1131</v>
      </c>
      <c r="G382" s="129" t="s">
        <v>113</v>
      </c>
      <c r="H382" s="130"/>
      <c r="I382" s="140" t="s">
        <v>1225</v>
      </c>
      <c r="J382" s="131"/>
      <c r="K382" s="132" t="s">
        <v>1</v>
      </c>
      <c r="L382" s="133" t="s">
        <v>43</v>
      </c>
      <c r="N382" s="117" t="e">
        <f>M382*#REF!</f>
        <v>#REF!</v>
      </c>
      <c r="O382" s="117">
        <v>0</v>
      </c>
      <c r="P382" s="117" t="e">
        <f>O382*#REF!</f>
        <v>#REF!</v>
      </c>
      <c r="Q382" s="117">
        <v>0</v>
      </c>
      <c r="R382" s="118" t="e">
        <f>Q382*#REF!</f>
        <v>#REF!</v>
      </c>
      <c r="AP382" s="119" t="s">
        <v>146</v>
      </c>
      <c r="AR382" s="119" t="s">
        <v>161</v>
      </c>
      <c r="AS382" s="119" t="s">
        <v>85</v>
      </c>
      <c r="AW382" s="13" t="s">
        <v>109</v>
      </c>
      <c r="BC382" s="120" t="e">
        <f>IF(L382="základní",#REF!,0)</f>
        <v>#REF!</v>
      </c>
      <c r="BD382" s="120">
        <f>IF(L382="snížená",#REF!,0)</f>
        <v>0</v>
      </c>
      <c r="BE382" s="120">
        <f>IF(L382="zákl. přenesená",#REF!,0)</f>
        <v>0</v>
      </c>
      <c r="BF382" s="120">
        <f>IF(L382="sníž. přenesená",#REF!,0)</f>
        <v>0</v>
      </c>
      <c r="BG382" s="120">
        <f>IF(L382="nulová",#REF!,0)</f>
        <v>0</v>
      </c>
      <c r="BH382" s="13" t="s">
        <v>83</v>
      </c>
      <c r="BI382" s="120" t="e">
        <f>ROUND(H382*#REF!,2)</f>
        <v>#REF!</v>
      </c>
      <c r="BJ382" s="13" t="s">
        <v>114</v>
      </c>
      <c r="BK382" s="119" t="s">
        <v>1132</v>
      </c>
    </row>
    <row r="383" spans="2:63" s="1" customFormat="1" ht="16.5" customHeight="1">
      <c r="B383" s="27"/>
      <c r="C383" s="126" t="s">
        <v>1133</v>
      </c>
      <c r="D383" s="126" t="s">
        <v>161</v>
      </c>
      <c r="E383" s="127" t="s">
        <v>1134</v>
      </c>
      <c r="F383" s="128" t="s">
        <v>1135</v>
      </c>
      <c r="G383" s="129" t="s">
        <v>113</v>
      </c>
      <c r="H383" s="130"/>
      <c r="I383" s="140" t="s">
        <v>1225</v>
      </c>
      <c r="J383" s="131"/>
      <c r="K383" s="132" t="s">
        <v>1</v>
      </c>
      <c r="L383" s="133" t="s">
        <v>43</v>
      </c>
      <c r="N383" s="117" t="e">
        <f>M383*#REF!</f>
        <v>#REF!</v>
      </c>
      <c r="O383" s="117">
        <v>0</v>
      </c>
      <c r="P383" s="117" t="e">
        <f>O383*#REF!</f>
        <v>#REF!</v>
      </c>
      <c r="Q383" s="117">
        <v>0</v>
      </c>
      <c r="R383" s="118" t="e">
        <f>Q383*#REF!</f>
        <v>#REF!</v>
      </c>
      <c r="AP383" s="119" t="s">
        <v>146</v>
      </c>
      <c r="AR383" s="119" t="s">
        <v>161</v>
      </c>
      <c r="AS383" s="119" t="s">
        <v>85</v>
      </c>
      <c r="AW383" s="13" t="s">
        <v>109</v>
      </c>
      <c r="BC383" s="120" t="e">
        <f>IF(L383="základní",#REF!,0)</f>
        <v>#REF!</v>
      </c>
      <c r="BD383" s="120">
        <f>IF(L383="snížená",#REF!,0)</f>
        <v>0</v>
      </c>
      <c r="BE383" s="120">
        <f>IF(L383="zákl. přenesená",#REF!,0)</f>
        <v>0</v>
      </c>
      <c r="BF383" s="120">
        <f>IF(L383="sníž. přenesená",#REF!,0)</f>
        <v>0</v>
      </c>
      <c r="BG383" s="120">
        <f>IF(L383="nulová",#REF!,0)</f>
        <v>0</v>
      </c>
      <c r="BH383" s="13" t="s">
        <v>83</v>
      </c>
      <c r="BI383" s="120" t="e">
        <f>ROUND(H383*#REF!,2)</f>
        <v>#REF!</v>
      </c>
      <c r="BJ383" s="13" t="s">
        <v>114</v>
      </c>
      <c r="BK383" s="119" t="s">
        <v>1136</v>
      </c>
    </row>
    <row r="384" spans="2:63" s="1" customFormat="1" ht="16.5" customHeight="1">
      <c r="B384" s="27"/>
      <c r="C384" s="126" t="s">
        <v>1137</v>
      </c>
      <c r="D384" s="126" t="s">
        <v>161</v>
      </c>
      <c r="E384" s="127" t="s">
        <v>1138</v>
      </c>
      <c r="F384" s="128" t="s">
        <v>1139</v>
      </c>
      <c r="G384" s="129" t="s">
        <v>352</v>
      </c>
      <c r="H384" s="130"/>
      <c r="I384" s="140" t="s">
        <v>1225</v>
      </c>
      <c r="J384" s="131"/>
      <c r="K384" s="132" t="s">
        <v>1</v>
      </c>
      <c r="L384" s="133" t="s">
        <v>43</v>
      </c>
      <c r="N384" s="117" t="e">
        <f>M384*#REF!</f>
        <v>#REF!</v>
      </c>
      <c r="O384" s="117">
        <v>0</v>
      </c>
      <c r="P384" s="117" t="e">
        <f>O384*#REF!</f>
        <v>#REF!</v>
      </c>
      <c r="Q384" s="117">
        <v>0</v>
      </c>
      <c r="R384" s="118" t="e">
        <f>Q384*#REF!</f>
        <v>#REF!</v>
      </c>
      <c r="AP384" s="119" t="s">
        <v>146</v>
      </c>
      <c r="AR384" s="119" t="s">
        <v>161</v>
      </c>
      <c r="AS384" s="119" t="s">
        <v>85</v>
      </c>
      <c r="AW384" s="13" t="s">
        <v>109</v>
      </c>
      <c r="BC384" s="120" t="e">
        <f>IF(L384="základní",#REF!,0)</f>
        <v>#REF!</v>
      </c>
      <c r="BD384" s="120">
        <f>IF(L384="snížená",#REF!,0)</f>
        <v>0</v>
      </c>
      <c r="BE384" s="120">
        <f>IF(L384="zákl. přenesená",#REF!,0)</f>
        <v>0</v>
      </c>
      <c r="BF384" s="120">
        <f>IF(L384="sníž. přenesená",#REF!,0)</f>
        <v>0</v>
      </c>
      <c r="BG384" s="120">
        <f>IF(L384="nulová",#REF!,0)</f>
        <v>0</v>
      </c>
      <c r="BH384" s="13" t="s">
        <v>83</v>
      </c>
      <c r="BI384" s="120" t="e">
        <f>ROUND(H384*#REF!,2)</f>
        <v>#REF!</v>
      </c>
      <c r="BJ384" s="13" t="s">
        <v>114</v>
      </c>
      <c r="BK384" s="119" t="s">
        <v>1140</v>
      </c>
    </row>
    <row r="385" spans="2:63" s="1" customFormat="1" ht="16.5" customHeight="1">
      <c r="B385" s="27"/>
      <c r="C385" s="126" t="s">
        <v>1141</v>
      </c>
      <c r="D385" s="126" t="s">
        <v>161</v>
      </c>
      <c r="E385" s="127" t="s">
        <v>1142</v>
      </c>
      <c r="F385" s="128" t="s">
        <v>1143</v>
      </c>
      <c r="G385" s="129" t="s">
        <v>113</v>
      </c>
      <c r="H385" s="130"/>
      <c r="I385" s="140" t="s">
        <v>1225</v>
      </c>
      <c r="J385" s="131"/>
      <c r="K385" s="132" t="s">
        <v>1</v>
      </c>
      <c r="L385" s="133" t="s">
        <v>43</v>
      </c>
      <c r="N385" s="117" t="e">
        <f>M385*#REF!</f>
        <v>#REF!</v>
      </c>
      <c r="O385" s="117">
        <v>0</v>
      </c>
      <c r="P385" s="117" t="e">
        <f>O385*#REF!</f>
        <v>#REF!</v>
      </c>
      <c r="Q385" s="117">
        <v>0</v>
      </c>
      <c r="R385" s="118" t="e">
        <f>Q385*#REF!</f>
        <v>#REF!</v>
      </c>
      <c r="AP385" s="119" t="s">
        <v>146</v>
      </c>
      <c r="AR385" s="119" t="s">
        <v>161</v>
      </c>
      <c r="AS385" s="119" t="s">
        <v>85</v>
      </c>
      <c r="AW385" s="13" t="s">
        <v>109</v>
      </c>
      <c r="BC385" s="120" t="e">
        <f>IF(L385="základní",#REF!,0)</f>
        <v>#REF!</v>
      </c>
      <c r="BD385" s="120">
        <f>IF(L385="snížená",#REF!,0)</f>
        <v>0</v>
      </c>
      <c r="BE385" s="120">
        <f>IF(L385="zákl. přenesená",#REF!,0)</f>
        <v>0</v>
      </c>
      <c r="BF385" s="120">
        <f>IF(L385="sníž. přenesená",#REF!,0)</f>
        <v>0</v>
      </c>
      <c r="BG385" s="120">
        <f>IF(L385="nulová",#REF!,0)</f>
        <v>0</v>
      </c>
      <c r="BH385" s="13" t="s">
        <v>83</v>
      </c>
      <c r="BI385" s="120" t="e">
        <f>ROUND(H385*#REF!,2)</f>
        <v>#REF!</v>
      </c>
      <c r="BJ385" s="13" t="s">
        <v>114</v>
      </c>
      <c r="BK385" s="119" t="s">
        <v>1144</v>
      </c>
    </row>
    <row r="386" spans="2:63" s="1" customFormat="1" ht="16.5" customHeight="1">
      <c r="B386" s="27"/>
      <c r="C386" s="126" t="s">
        <v>1145</v>
      </c>
      <c r="D386" s="126" t="s">
        <v>161</v>
      </c>
      <c r="E386" s="127" t="s">
        <v>1146</v>
      </c>
      <c r="F386" s="128" t="s">
        <v>1147</v>
      </c>
      <c r="G386" s="129" t="s">
        <v>113</v>
      </c>
      <c r="H386" s="130"/>
      <c r="I386" s="140" t="s">
        <v>1225</v>
      </c>
      <c r="J386" s="131"/>
      <c r="K386" s="132" t="s">
        <v>1</v>
      </c>
      <c r="L386" s="133" t="s">
        <v>43</v>
      </c>
      <c r="N386" s="117" t="e">
        <f>M386*#REF!</f>
        <v>#REF!</v>
      </c>
      <c r="O386" s="117">
        <v>0</v>
      </c>
      <c r="P386" s="117" t="e">
        <f>O386*#REF!</f>
        <v>#REF!</v>
      </c>
      <c r="Q386" s="117">
        <v>0</v>
      </c>
      <c r="R386" s="118" t="e">
        <f>Q386*#REF!</f>
        <v>#REF!</v>
      </c>
      <c r="AP386" s="119" t="s">
        <v>146</v>
      </c>
      <c r="AR386" s="119" t="s">
        <v>161</v>
      </c>
      <c r="AS386" s="119" t="s">
        <v>85</v>
      </c>
      <c r="AW386" s="13" t="s">
        <v>109</v>
      </c>
      <c r="BC386" s="120" t="e">
        <f>IF(L386="základní",#REF!,0)</f>
        <v>#REF!</v>
      </c>
      <c r="BD386" s="120">
        <f>IF(L386="snížená",#REF!,0)</f>
        <v>0</v>
      </c>
      <c r="BE386" s="120">
        <f>IF(L386="zákl. přenesená",#REF!,0)</f>
        <v>0</v>
      </c>
      <c r="BF386" s="120">
        <f>IF(L386="sníž. přenesená",#REF!,0)</f>
        <v>0</v>
      </c>
      <c r="BG386" s="120">
        <f>IF(L386="nulová",#REF!,0)</f>
        <v>0</v>
      </c>
      <c r="BH386" s="13" t="s">
        <v>83</v>
      </c>
      <c r="BI386" s="120" t="e">
        <f>ROUND(H386*#REF!,2)</f>
        <v>#REF!</v>
      </c>
      <c r="BJ386" s="13" t="s">
        <v>114</v>
      </c>
      <c r="BK386" s="119" t="s">
        <v>1148</v>
      </c>
    </row>
    <row r="387" spans="2:63" s="1" customFormat="1" ht="16.5" customHeight="1">
      <c r="B387" s="27"/>
      <c r="C387" s="126" t="s">
        <v>1149</v>
      </c>
      <c r="D387" s="126" t="s">
        <v>161</v>
      </c>
      <c r="E387" s="127" t="s">
        <v>1150</v>
      </c>
      <c r="F387" s="128" t="s">
        <v>1151</v>
      </c>
      <c r="G387" s="129" t="s">
        <v>113</v>
      </c>
      <c r="H387" s="130"/>
      <c r="I387" s="140" t="s">
        <v>1225</v>
      </c>
      <c r="J387" s="131"/>
      <c r="K387" s="132" t="s">
        <v>1</v>
      </c>
      <c r="L387" s="133" t="s">
        <v>43</v>
      </c>
      <c r="N387" s="117" t="e">
        <f>M387*#REF!</f>
        <v>#REF!</v>
      </c>
      <c r="O387" s="117">
        <v>0</v>
      </c>
      <c r="P387" s="117" t="e">
        <f>O387*#REF!</f>
        <v>#REF!</v>
      </c>
      <c r="Q387" s="117">
        <v>0</v>
      </c>
      <c r="R387" s="118" t="e">
        <f>Q387*#REF!</f>
        <v>#REF!</v>
      </c>
      <c r="AP387" s="119" t="s">
        <v>146</v>
      </c>
      <c r="AR387" s="119" t="s">
        <v>161</v>
      </c>
      <c r="AS387" s="119" t="s">
        <v>85</v>
      </c>
      <c r="AW387" s="13" t="s">
        <v>109</v>
      </c>
      <c r="BC387" s="120" t="e">
        <f>IF(L387="základní",#REF!,0)</f>
        <v>#REF!</v>
      </c>
      <c r="BD387" s="120">
        <f>IF(L387="snížená",#REF!,0)</f>
        <v>0</v>
      </c>
      <c r="BE387" s="120">
        <f>IF(L387="zákl. přenesená",#REF!,0)</f>
        <v>0</v>
      </c>
      <c r="BF387" s="120">
        <f>IF(L387="sníž. přenesená",#REF!,0)</f>
        <v>0</v>
      </c>
      <c r="BG387" s="120">
        <f>IF(L387="nulová",#REF!,0)</f>
        <v>0</v>
      </c>
      <c r="BH387" s="13" t="s">
        <v>83</v>
      </c>
      <c r="BI387" s="120" t="e">
        <f>ROUND(H387*#REF!,2)</f>
        <v>#REF!</v>
      </c>
      <c r="BJ387" s="13" t="s">
        <v>114</v>
      </c>
      <c r="BK387" s="119" t="s">
        <v>1152</v>
      </c>
    </row>
    <row r="388" spans="2:63" s="1" customFormat="1" ht="16.5" customHeight="1">
      <c r="B388" s="27"/>
      <c r="C388" s="126" t="s">
        <v>1153</v>
      </c>
      <c r="D388" s="126" t="s">
        <v>161</v>
      </c>
      <c r="E388" s="127" t="s">
        <v>1154</v>
      </c>
      <c r="F388" s="128" t="s">
        <v>1155</v>
      </c>
      <c r="G388" s="129" t="s">
        <v>113</v>
      </c>
      <c r="H388" s="130"/>
      <c r="I388" s="140" t="s">
        <v>1225</v>
      </c>
      <c r="J388" s="131"/>
      <c r="K388" s="132" t="s">
        <v>1</v>
      </c>
      <c r="L388" s="133" t="s">
        <v>43</v>
      </c>
      <c r="N388" s="117" t="e">
        <f>M388*#REF!</f>
        <v>#REF!</v>
      </c>
      <c r="O388" s="117">
        <v>0</v>
      </c>
      <c r="P388" s="117" t="e">
        <f>O388*#REF!</f>
        <v>#REF!</v>
      </c>
      <c r="Q388" s="117">
        <v>0</v>
      </c>
      <c r="R388" s="118" t="e">
        <f>Q388*#REF!</f>
        <v>#REF!</v>
      </c>
      <c r="AP388" s="119" t="s">
        <v>146</v>
      </c>
      <c r="AR388" s="119" t="s">
        <v>161</v>
      </c>
      <c r="AS388" s="119" t="s">
        <v>85</v>
      </c>
      <c r="AW388" s="13" t="s">
        <v>109</v>
      </c>
      <c r="BC388" s="120" t="e">
        <f>IF(L388="základní",#REF!,0)</f>
        <v>#REF!</v>
      </c>
      <c r="BD388" s="120">
        <f>IF(L388="snížená",#REF!,0)</f>
        <v>0</v>
      </c>
      <c r="BE388" s="120">
        <f>IF(L388="zákl. přenesená",#REF!,0)</f>
        <v>0</v>
      </c>
      <c r="BF388" s="120">
        <f>IF(L388="sníž. přenesená",#REF!,0)</f>
        <v>0</v>
      </c>
      <c r="BG388" s="120">
        <f>IF(L388="nulová",#REF!,0)</f>
        <v>0</v>
      </c>
      <c r="BH388" s="13" t="s">
        <v>83</v>
      </c>
      <c r="BI388" s="120" t="e">
        <f>ROUND(H388*#REF!,2)</f>
        <v>#REF!</v>
      </c>
      <c r="BJ388" s="13" t="s">
        <v>114</v>
      </c>
      <c r="BK388" s="119" t="s">
        <v>1156</v>
      </c>
    </row>
    <row r="389" spans="2:63" s="1" customFormat="1" ht="16.5" customHeight="1">
      <c r="B389" s="27"/>
      <c r="C389" s="126" t="s">
        <v>1157</v>
      </c>
      <c r="D389" s="126" t="s">
        <v>161</v>
      </c>
      <c r="E389" s="127" t="s">
        <v>1158</v>
      </c>
      <c r="F389" s="128" t="s">
        <v>1159</v>
      </c>
      <c r="G389" s="129" t="s">
        <v>113</v>
      </c>
      <c r="H389" s="130"/>
      <c r="I389" s="140" t="s">
        <v>1225</v>
      </c>
      <c r="J389" s="131"/>
      <c r="K389" s="132" t="s">
        <v>1</v>
      </c>
      <c r="L389" s="133" t="s">
        <v>43</v>
      </c>
      <c r="N389" s="117" t="e">
        <f>M389*#REF!</f>
        <v>#REF!</v>
      </c>
      <c r="O389" s="117">
        <v>0</v>
      </c>
      <c r="P389" s="117" t="e">
        <f>O389*#REF!</f>
        <v>#REF!</v>
      </c>
      <c r="Q389" s="117">
        <v>0</v>
      </c>
      <c r="R389" s="118" t="e">
        <f>Q389*#REF!</f>
        <v>#REF!</v>
      </c>
      <c r="AP389" s="119" t="s">
        <v>146</v>
      </c>
      <c r="AR389" s="119" t="s">
        <v>161</v>
      </c>
      <c r="AS389" s="119" t="s">
        <v>85</v>
      </c>
      <c r="AW389" s="13" t="s">
        <v>109</v>
      </c>
      <c r="BC389" s="120" t="e">
        <f>IF(L389="základní",#REF!,0)</f>
        <v>#REF!</v>
      </c>
      <c r="BD389" s="120">
        <f>IF(L389="snížená",#REF!,0)</f>
        <v>0</v>
      </c>
      <c r="BE389" s="120">
        <f>IF(L389="zákl. přenesená",#REF!,0)</f>
        <v>0</v>
      </c>
      <c r="BF389" s="120">
        <f>IF(L389="sníž. přenesená",#REF!,0)</f>
        <v>0</v>
      </c>
      <c r="BG389" s="120">
        <f>IF(L389="nulová",#REF!,0)</f>
        <v>0</v>
      </c>
      <c r="BH389" s="13" t="s">
        <v>83</v>
      </c>
      <c r="BI389" s="120" t="e">
        <f>ROUND(H389*#REF!,2)</f>
        <v>#REF!</v>
      </c>
      <c r="BJ389" s="13" t="s">
        <v>114</v>
      </c>
      <c r="BK389" s="119" t="s">
        <v>1160</v>
      </c>
    </row>
    <row r="390" spans="2:63" s="1" customFormat="1" ht="16.5" customHeight="1">
      <c r="B390" s="27"/>
      <c r="C390" s="126" t="s">
        <v>1161</v>
      </c>
      <c r="D390" s="126" t="s">
        <v>161</v>
      </c>
      <c r="E390" s="127" t="s">
        <v>1162</v>
      </c>
      <c r="F390" s="128" t="s">
        <v>1163</v>
      </c>
      <c r="G390" s="129" t="s">
        <v>113</v>
      </c>
      <c r="H390" s="130"/>
      <c r="I390" s="140" t="s">
        <v>1225</v>
      </c>
      <c r="J390" s="131"/>
      <c r="K390" s="132" t="s">
        <v>1</v>
      </c>
      <c r="L390" s="133" t="s">
        <v>43</v>
      </c>
      <c r="N390" s="117" t="e">
        <f>M390*#REF!</f>
        <v>#REF!</v>
      </c>
      <c r="O390" s="117">
        <v>0</v>
      </c>
      <c r="P390" s="117" t="e">
        <f>O390*#REF!</f>
        <v>#REF!</v>
      </c>
      <c r="Q390" s="117">
        <v>0</v>
      </c>
      <c r="R390" s="118" t="e">
        <f>Q390*#REF!</f>
        <v>#REF!</v>
      </c>
      <c r="AP390" s="119" t="s">
        <v>146</v>
      </c>
      <c r="AR390" s="119" t="s">
        <v>161</v>
      </c>
      <c r="AS390" s="119" t="s">
        <v>85</v>
      </c>
      <c r="AW390" s="13" t="s">
        <v>109</v>
      </c>
      <c r="BC390" s="120" t="e">
        <f>IF(L390="základní",#REF!,0)</f>
        <v>#REF!</v>
      </c>
      <c r="BD390" s="120">
        <f>IF(L390="snížená",#REF!,0)</f>
        <v>0</v>
      </c>
      <c r="BE390" s="120">
        <f>IF(L390="zákl. přenesená",#REF!,0)</f>
        <v>0</v>
      </c>
      <c r="BF390" s="120">
        <f>IF(L390="sníž. přenesená",#REF!,0)</f>
        <v>0</v>
      </c>
      <c r="BG390" s="120">
        <f>IF(L390="nulová",#REF!,0)</f>
        <v>0</v>
      </c>
      <c r="BH390" s="13" t="s">
        <v>83</v>
      </c>
      <c r="BI390" s="120" t="e">
        <f>ROUND(H390*#REF!,2)</f>
        <v>#REF!</v>
      </c>
      <c r="BJ390" s="13" t="s">
        <v>114</v>
      </c>
      <c r="BK390" s="119" t="s">
        <v>1164</v>
      </c>
    </row>
    <row r="391" spans="2:63" s="1" customFormat="1" ht="16.5" customHeight="1">
      <c r="B391" s="27"/>
      <c r="C391" s="126" t="s">
        <v>1165</v>
      </c>
      <c r="D391" s="126" t="s">
        <v>161</v>
      </c>
      <c r="E391" s="127" t="s">
        <v>1166</v>
      </c>
      <c r="F391" s="128" t="s">
        <v>1167</v>
      </c>
      <c r="G391" s="129" t="s">
        <v>113</v>
      </c>
      <c r="H391" s="130"/>
      <c r="I391" s="140" t="s">
        <v>1225</v>
      </c>
      <c r="J391" s="131"/>
      <c r="K391" s="132" t="s">
        <v>1</v>
      </c>
      <c r="L391" s="133" t="s">
        <v>43</v>
      </c>
      <c r="N391" s="117" t="e">
        <f>M391*#REF!</f>
        <v>#REF!</v>
      </c>
      <c r="O391" s="117">
        <v>0</v>
      </c>
      <c r="P391" s="117" t="e">
        <f>O391*#REF!</f>
        <v>#REF!</v>
      </c>
      <c r="Q391" s="117">
        <v>0</v>
      </c>
      <c r="R391" s="118" t="e">
        <f>Q391*#REF!</f>
        <v>#REF!</v>
      </c>
      <c r="AP391" s="119" t="s">
        <v>146</v>
      </c>
      <c r="AR391" s="119" t="s">
        <v>161</v>
      </c>
      <c r="AS391" s="119" t="s">
        <v>85</v>
      </c>
      <c r="AW391" s="13" t="s">
        <v>109</v>
      </c>
      <c r="BC391" s="120" t="e">
        <f>IF(L391="základní",#REF!,0)</f>
        <v>#REF!</v>
      </c>
      <c r="BD391" s="120">
        <f>IF(L391="snížená",#REF!,0)</f>
        <v>0</v>
      </c>
      <c r="BE391" s="120">
        <f>IF(L391="zákl. přenesená",#REF!,0)</f>
        <v>0</v>
      </c>
      <c r="BF391" s="120">
        <f>IF(L391="sníž. přenesená",#REF!,0)</f>
        <v>0</v>
      </c>
      <c r="BG391" s="120">
        <f>IF(L391="nulová",#REF!,0)</f>
        <v>0</v>
      </c>
      <c r="BH391" s="13" t="s">
        <v>83</v>
      </c>
      <c r="BI391" s="120" t="e">
        <f>ROUND(H391*#REF!,2)</f>
        <v>#REF!</v>
      </c>
      <c r="BJ391" s="13" t="s">
        <v>114</v>
      </c>
      <c r="BK391" s="119" t="s">
        <v>1168</v>
      </c>
    </row>
    <row r="392" spans="2:63" s="11" customFormat="1" ht="22.9" customHeight="1">
      <c r="B392" s="101"/>
      <c r="D392" s="102" t="s">
        <v>77</v>
      </c>
      <c r="E392" s="125" t="s">
        <v>1169</v>
      </c>
      <c r="F392" s="125" t="s">
        <v>1170</v>
      </c>
      <c r="H392" s="104"/>
      <c r="J392" s="101"/>
      <c r="K392" s="105"/>
      <c r="N392" s="106" t="e">
        <f>SUM(N393:N406)</f>
        <v>#REF!</v>
      </c>
      <c r="P392" s="106" t="e">
        <f>SUM(P393:P406)</f>
        <v>#REF!</v>
      </c>
      <c r="R392" s="107" t="e">
        <f>SUM(R393:R406)</f>
        <v>#REF!</v>
      </c>
      <c r="AP392" s="102" t="s">
        <v>83</v>
      </c>
      <c r="AR392" s="108" t="s">
        <v>77</v>
      </c>
      <c r="AS392" s="108" t="s">
        <v>83</v>
      </c>
      <c r="AW392" s="102" t="s">
        <v>109</v>
      </c>
      <c r="BI392" s="109" t="e">
        <f>SUM(BI393:BI406)</f>
        <v>#REF!</v>
      </c>
    </row>
    <row r="393" spans="2:63" s="1" customFormat="1" ht="33" customHeight="1">
      <c r="B393" s="27"/>
      <c r="C393" s="110" t="s">
        <v>1171</v>
      </c>
      <c r="D393" s="110" t="s">
        <v>110</v>
      </c>
      <c r="E393" s="111" t="s">
        <v>1172</v>
      </c>
      <c r="F393" s="112" t="s">
        <v>1173</v>
      </c>
      <c r="G393" s="113" t="s">
        <v>1174</v>
      </c>
      <c r="H393" s="114"/>
      <c r="I393" s="112" t="s">
        <v>1225</v>
      </c>
      <c r="J393" s="27"/>
      <c r="K393" s="115" t="s">
        <v>1</v>
      </c>
      <c r="L393" s="116" t="s">
        <v>43</v>
      </c>
      <c r="N393" s="117" t="e">
        <f>M393*#REF!</f>
        <v>#REF!</v>
      </c>
      <c r="O393" s="117">
        <v>0</v>
      </c>
      <c r="P393" s="117" t="e">
        <f>O393*#REF!</f>
        <v>#REF!</v>
      </c>
      <c r="Q393" s="117">
        <v>0</v>
      </c>
      <c r="R393" s="118" t="e">
        <f>Q393*#REF!</f>
        <v>#REF!</v>
      </c>
      <c r="AP393" s="119" t="s">
        <v>114</v>
      </c>
      <c r="AR393" s="119" t="s">
        <v>110</v>
      </c>
      <c r="AS393" s="119" t="s">
        <v>85</v>
      </c>
      <c r="AW393" s="13" t="s">
        <v>109</v>
      </c>
      <c r="BC393" s="120" t="e">
        <f>IF(L393="základní",#REF!,0)</f>
        <v>#REF!</v>
      </c>
      <c r="BD393" s="120">
        <f>IF(L393="snížená",#REF!,0)</f>
        <v>0</v>
      </c>
      <c r="BE393" s="120">
        <f>IF(L393="zákl. přenesená",#REF!,0)</f>
        <v>0</v>
      </c>
      <c r="BF393" s="120">
        <f>IF(L393="sníž. přenesená",#REF!,0)</f>
        <v>0</v>
      </c>
      <c r="BG393" s="120">
        <f>IF(L393="nulová",#REF!,0)</f>
        <v>0</v>
      </c>
      <c r="BH393" s="13" t="s">
        <v>83</v>
      </c>
      <c r="BI393" s="120" t="e">
        <f>ROUND(H393*#REF!,2)</f>
        <v>#REF!</v>
      </c>
      <c r="BJ393" s="13" t="s">
        <v>114</v>
      </c>
      <c r="BK393" s="119" t="s">
        <v>1175</v>
      </c>
    </row>
    <row r="394" spans="2:63" s="1" customFormat="1" ht="87.75">
      <c r="B394" s="27"/>
      <c r="D394" s="121" t="s">
        <v>116</v>
      </c>
      <c r="F394" s="122" t="s">
        <v>1176</v>
      </c>
      <c r="H394" s="123"/>
      <c r="J394" s="27"/>
      <c r="K394" s="124"/>
      <c r="R394" s="50"/>
      <c r="AR394" s="13" t="s">
        <v>116</v>
      </c>
      <c r="AS394" s="13" t="s">
        <v>85</v>
      </c>
    </row>
    <row r="395" spans="2:63" s="1" customFormat="1" ht="37.9" customHeight="1">
      <c r="B395" s="27"/>
      <c r="C395" s="110" t="s">
        <v>1177</v>
      </c>
      <c r="D395" s="110" t="s">
        <v>110</v>
      </c>
      <c r="E395" s="111" t="s">
        <v>1178</v>
      </c>
      <c r="F395" s="112" t="s">
        <v>1179</v>
      </c>
      <c r="G395" s="113" t="s">
        <v>1180</v>
      </c>
      <c r="H395" s="114"/>
      <c r="I395" s="112" t="s">
        <v>1225</v>
      </c>
      <c r="J395" s="27"/>
      <c r="K395" s="115" t="s">
        <v>1</v>
      </c>
      <c r="L395" s="116" t="s">
        <v>43</v>
      </c>
      <c r="N395" s="117" t="e">
        <f>M395*#REF!</f>
        <v>#REF!</v>
      </c>
      <c r="O395" s="117">
        <v>0</v>
      </c>
      <c r="P395" s="117" t="e">
        <f>O395*#REF!</f>
        <v>#REF!</v>
      </c>
      <c r="Q395" s="117">
        <v>0</v>
      </c>
      <c r="R395" s="118" t="e">
        <f>Q395*#REF!</f>
        <v>#REF!</v>
      </c>
      <c r="AP395" s="119" t="s">
        <v>114</v>
      </c>
      <c r="AR395" s="119" t="s">
        <v>110</v>
      </c>
      <c r="AS395" s="119" t="s">
        <v>85</v>
      </c>
      <c r="AW395" s="13" t="s">
        <v>109</v>
      </c>
      <c r="BC395" s="120" t="e">
        <f>IF(L395="základní",#REF!,0)</f>
        <v>#REF!</v>
      </c>
      <c r="BD395" s="120">
        <f>IF(L395="snížená",#REF!,0)</f>
        <v>0</v>
      </c>
      <c r="BE395" s="120">
        <f>IF(L395="zákl. přenesená",#REF!,0)</f>
        <v>0</v>
      </c>
      <c r="BF395" s="120">
        <f>IF(L395="sníž. přenesená",#REF!,0)</f>
        <v>0</v>
      </c>
      <c r="BG395" s="120">
        <f>IF(L395="nulová",#REF!,0)</f>
        <v>0</v>
      </c>
      <c r="BH395" s="13" t="s">
        <v>83</v>
      </c>
      <c r="BI395" s="120" t="e">
        <f>ROUND(H395*#REF!,2)</f>
        <v>#REF!</v>
      </c>
      <c r="BJ395" s="13" t="s">
        <v>114</v>
      </c>
      <c r="BK395" s="119" t="s">
        <v>1181</v>
      </c>
    </row>
    <row r="396" spans="2:63" s="1" customFormat="1" ht="29.25">
      <c r="B396" s="27"/>
      <c r="D396" s="121" t="s">
        <v>116</v>
      </c>
      <c r="F396" s="122" t="s">
        <v>1182</v>
      </c>
      <c r="H396" s="123"/>
      <c r="J396" s="27"/>
      <c r="K396" s="124"/>
      <c r="R396" s="50"/>
      <c r="AR396" s="13" t="s">
        <v>116</v>
      </c>
      <c r="AS396" s="13" t="s">
        <v>85</v>
      </c>
    </row>
    <row r="397" spans="2:63" s="1" customFormat="1" ht="37.9" customHeight="1">
      <c r="B397" s="27"/>
      <c r="C397" s="110" t="s">
        <v>1183</v>
      </c>
      <c r="D397" s="110" t="s">
        <v>110</v>
      </c>
      <c r="E397" s="111" t="s">
        <v>1184</v>
      </c>
      <c r="F397" s="112" t="s">
        <v>1185</v>
      </c>
      <c r="G397" s="113" t="s">
        <v>1180</v>
      </c>
      <c r="H397" s="114"/>
      <c r="I397" s="112" t="s">
        <v>1225</v>
      </c>
      <c r="J397" s="27"/>
      <c r="K397" s="115" t="s">
        <v>1</v>
      </c>
      <c r="L397" s="116" t="s">
        <v>43</v>
      </c>
      <c r="N397" s="117" t="e">
        <f>M397*#REF!</f>
        <v>#REF!</v>
      </c>
      <c r="O397" s="117">
        <v>0</v>
      </c>
      <c r="P397" s="117" t="e">
        <f>O397*#REF!</f>
        <v>#REF!</v>
      </c>
      <c r="Q397" s="117">
        <v>0</v>
      </c>
      <c r="R397" s="118" t="e">
        <f>Q397*#REF!</f>
        <v>#REF!</v>
      </c>
      <c r="AP397" s="119" t="s">
        <v>114</v>
      </c>
      <c r="AR397" s="119" t="s">
        <v>110</v>
      </c>
      <c r="AS397" s="119" t="s">
        <v>85</v>
      </c>
      <c r="AW397" s="13" t="s">
        <v>109</v>
      </c>
      <c r="BC397" s="120" t="e">
        <f>IF(L397="základní",#REF!,0)</f>
        <v>#REF!</v>
      </c>
      <c r="BD397" s="120">
        <f>IF(L397="snížená",#REF!,0)</f>
        <v>0</v>
      </c>
      <c r="BE397" s="120">
        <f>IF(L397="zákl. přenesená",#REF!,0)</f>
        <v>0</v>
      </c>
      <c r="BF397" s="120">
        <f>IF(L397="sníž. přenesená",#REF!,0)</f>
        <v>0</v>
      </c>
      <c r="BG397" s="120">
        <f>IF(L397="nulová",#REF!,0)</f>
        <v>0</v>
      </c>
      <c r="BH397" s="13" t="s">
        <v>83</v>
      </c>
      <c r="BI397" s="120" t="e">
        <f>ROUND(H397*#REF!,2)</f>
        <v>#REF!</v>
      </c>
      <c r="BJ397" s="13" t="s">
        <v>114</v>
      </c>
      <c r="BK397" s="119" t="s">
        <v>1186</v>
      </c>
    </row>
    <row r="398" spans="2:63" s="1" customFormat="1" ht="29.25">
      <c r="B398" s="27"/>
      <c r="D398" s="121" t="s">
        <v>116</v>
      </c>
      <c r="F398" s="122" t="s">
        <v>1182</v>
      </c>
      <c r="H398" s="123"/>
      <c r="J398" s="27"/>
      <c r="K398" s="124"/>
      <c r="R398" s="50"/>
      <c r="AR398" s="13" t="s">
        <v>116</v>
      </c>
      <c r="AS398" s="13" t="s">
        <v>85</v>
      </c>
    </row>
    <row r="399" spans="2:63" s="1" customFormat="1" ht="21.75" customHeight="1">
      <c r="B399" s="27"/>
      <c r="C399" s="110" t="s">
        <v>1187</v>
      </c>
      <c r="D399" s="110" t="s">
        <v>110</v>
      </c>
      <c r="E399" s="111" t="s">
        <v>1188</v>
      </c>
      <c r="F399" s="112" t="s">
        <v>1189</v>
      </c>
      <c r="G399" s="113" t="s">
        <v>1180</v>
      </c>
      <c r="H399" s="114"/>
      <c r="I399" s="112" t="s">
        <v>1225</v>
      </c>
      <c r="J399" s="27"/>
      <c r="K399" s="115" t="s">
        <v>1</v>
      </c>
      <c r="L399" s="116" t="s">
        <v>43</v>
      </c>
      <c r="N399" s="117" t="e">
        <f>M399*#REF!</f>
        <v>#REF!</v>
      </c>
      <c r="O399" s="117">
        <v>0</v>
      </c>
      <c r="P399" s="117" t="e">
        <f>O399*#REF!</f>
        <v>#REF!</v>
      </c>
      <c r="Q399" s="117">
        <v>0</v>
      </c>
      <c r="R399" s="118" t="e">
        <f>Q399*#REF!</f>
        <v>#REF!</v>
      </c>
      <c r="AP399" s="119" t="s">
        <v>114</v>
      </c>
      <c r="AR399" s="119" t="s">
        <v>110</v>
      </c>
      <c r="AS399" s="119" t="s">
        <v>85</v>
      </c>
      <c r="AW399" s="13" t="s">
        <v>109</v>
      </c>
      <c r="BC399" s="120" t="e">
        <f>IF(L399="základní",#REF!,0)</f>
        <v>#REF!</v>
      </c>
      <c r="BD399" s="120">
        <f>IF(L399="snížená",#REF!,0)</f>
        <v>0</v>
      </c>
      <c r="BE399" s="120">
        <f>IF(L399="zákl. přenesená",#REF!,0)</f>
        <v>0</v>
      </c>
      <c r="BF399" s="120">
        <f>IF(L399="sníž. přenesená",#REF!,0)</f>
        <v>0</v>
      </c>
      <c r="BG399" s="120">
        <f>IF(L399="nulová",#REF!,0)</f>
        <v>0</v>
      </c>
      <c r="BH399" s="13" t="s">
        <v>83</v>
      </c>
      <c r="BI399" s="120" t="e">
        <f>ROUND(H399*#REF!,2)</f>
        <v>#REF!</v>
      </c>
      <c r="BJ399" s="13" t="s">
        <v>114</v>
      </c>
      <c r="BK399" s="119" t="s">
        <v>1190</v>
      </c>
    </row>
    <row r="400" spans="2:63" s="1" customFormat="1" ht="16.5" customHeight="1">
      <c r="B400" s="27"/>
      <c r="C400" s="110" t="s">
        <v>1191</v>
      </c>
      <c r="D400" s="110" t="s">
        <v>110</v>
      </c>
      <c r="E400" s="111" t="s">
        <v>1192</v>
      </c>
      <c r="F400" s="112" t="s">
        <v>1193</v>
      </c>
      <c r="G400" s="113" t="s">
        <v>1194</v>
      </c>
      <c r="H400" s="114"/>
      <c r="I400" s="112" t="s">
        <v>1225</v>
      </c>
      <c r="J400" s="27"/>
      <c r="K400" s="115" t="s">
        <v>1</v>
      </c>
      <c r="L400" s="116" t="s">
        <v>43</v>
      </c>
      <c r="N400" s="117" t="e">
        <f>M400*#REF!</f>
        <v>#REF!</v>
      </c>
      <c r="O400" s="117">
        <v>0</v>
      </c>
      <c r="P400" s="117" t="e">
        <f>O400*#REF!</f>
        <v>#REF!</v>
      </c>
      <c r="Q400" s="117">
        <v>0</v>
      </c>
      <c r="R400" s="118" t="e">
        <f>Q400*#REF!</f>
        <v>#REF!</v>
      </c>
      <c r="AP400" s="119" t="s">
        <v>114</v>
      </c>
      <c r="AR400" s="119" t="s">
        <v>110</v>
      </c>
      <c r="AS400" s="119" t="s">
        <v>85</v>
      </c>
      <c r="AW400" s="13" t="s">
        <v>109</v>
      </c>
      <c r="BC400" s="120" t="e">
        <f>IF(L400="základní",#REF!,0)</f>
        <v>#REF!</v>
      </c>
      <c r="BD400" s="120">
        <f>IF(L400="snížená",#REF!,0)</f>
        <v>0</v>
      </c>
      <c r="BE400" s="120">
        <f>IF(L400="zákl. přenesená",#REF!,0)</f>
        <v>0</v>
      </c>
      <c r="BF400" s="120">
        <f>IF(L400="sníž. přenesená",#REF!,0)</f>
        <v>0</v>
      </c>
      <c r="BG400" s="120">
        <f>IF(L400="nulová",#REF!,0)</f>
        <v>0</v>
      </c>
      <c r="BH400" s="13" t="s">
        <v>83</v>
      </c>
      <c r="BI400" s="120" t="e">
        <f>ROUND(H400*#REF!,2)</f>
        <v>#REF!</v>
      </c>
      <c r="BJ400" s="13" t="s">
        <v>114</v>
      </c>
      <c r="BK400" s="119" t="s">
        <v>1195</v>
      </c>
    </row>
    <row r="401" spans="2:63" s="1" customFormat="1" ht="78">
      <c r="B401" s="27"/>
      <c r="D401" s="121" t="s">
        <v>116</v>
      </c>
      <c r="F401" s="122" t="s">
        <v>1196</v>
      </c>
      <c r="H401" s="123"/>
      <c r="J401" s="27"/>
      <c r="K401" s="124"/>
      <c r="R401" s="50"/>
      <c r="AR401" s="13" t="s">
        <v>116</v>
      </c>
      <c r="AS401" s="13" t="s">
        <v>85</v>
      </c>
    </row>
    <row r="402" spans="2:63" s="1" customFormat="1" ht="16.5" customHeight="1">
      <c r="B402" s="27"/>
      <c r="C402" s="110" t="s">
        <v>1197</v>
      </c>
      <c r="D402" s="110" t="s">
        <v>110</v>
      </c>
      <c r="E402" s="111" t="s">
        <v>1198</v>
      </c>
      <c r="F402" s="112" t="s">
        <v>1199</v>
      </c>
      <c r="G402" s="113" t="s">
        <v>1194</v>
      </c>
      <c r="H402" s="114"/>
      <c r="I402" s="112" t="s">
        <v>1225</v>
      </c>
      <c r="J402" s="27"/>
      <c r="K402" s="115" t="s">
        <v>1</v>
      </c>
      <c r="L402" s="116" t="s">
        <v>43</v>
      </c>
      <c r="N402" s="117" t="e">
        <f>M402*#REF!</f>
        <v>#REF!</v>
      </c>
      <c r="O402" s="117">
        <v>0</v>
      </c>
      <c r="P402" s="117" t="e">
        <f>O402*#REF!</f>
        <v>#REF!</v>
      </c>
      <c r="Q402" s="117">
        <v>0</v>
      </c>
      <c r="R402" s="118" t="e">
        <f>Q402*#REF!</f>
        <v>#REF!</v>
      </c>
      <c r="AP402" s="119" t="s">
        <v>114</v>
      </c>
      <c r="AR402" s="119" t="s">
        <v>110</v>
      </c>
      <c r="AS402" s="119" t="s">
        <v>85</v>
      </c>
      <c r="AW402" s="13" t="s">
        <v>109</v>
      </c>
      <c r="BC402" s="120" t="e">
        <f>IF(L402="základní",#REF!,0)</f>
        <v>#REF!</v>
      </c>
      <c r="BD402" s="120">
        <f>IF(L402="snížená",#REF!,0)</f>
        <v>0</v>
      </c>
      <c r="BE402" s="120">
        <f>IF(L402="zákl. přenesená",#REF!,0)</f>
        <v>0</v>
      </c>
      <c r="BF402" s="120">
        <f>IF(L402="sníž. přenesená",#REF!,0)</f>
        <v>0</v>
      </c>
      <c r="BG402" s="120">
        <f>IF(L402="nulová",#REF!,0)</f>
        <v>0</v>
      </c>
      <c r="BH402" s="13" t="s">
        <v>83</v>
      </c>
      <c r="BI402" s="120" t="e">
        <f>ROUND(H402*#REF!,2)</f>
        <v>#REF!</v>
      </c>
      <c r="BJ402" s="13" t="s">
        <v>114</v>
      </c>
      <c r="BK402" s="119" t="s">
        <v>1200</v>
      </c>
    </row>
    <row r="403" spans="2:63" s="1" customFormat="1" ht="78">
      <c r="B403" s="27"/>
      <c r="D403" s="121" t="s">
        <v>116</v>
      </c>
      <c r="F403" s="122" t="s">
        <v>1201</v>
      </c>
      <c r="H403" s="123"/>
      <c r="J403" s="27"/>
      <c r="K403" s="124"/>
      <c r="R403" s="50"/>
      <c r="AR403" s="13" t="s">
        <v>116</v>
      </c>
      <c r="AS403" s="13" t="s">
        <v>85</v>
      </c>
    </row>
    <row r="404" spans="2:63" s="1" customFormat="1" ht="16.5" customHeight="1">
      <c r="B404" s="27"/>
      <c r="C404" s="110" t="s">
        <v>1202</v>
      </c>
      <c r="D404" s="110" t="s">
        <v>110</v>
      </c>
      <c r="E404" s="111" t="s">
        <v>1203</v>
      </c>
      <c r="F404" s="112" t="s">
        <v>1204</v>
      </c>
      <c r="G404" s="113" t="s">
        <v>1194</v>
      </c>
      <c r="H404" s="114"/>
      <c r="I404" s="112" t="s">
        <v>1225</v>
      </c>
      <c r="J404" s="27"/>
      <c r="K404" s="115" t="s">
        <v>1</v>
      </c>
      <c r="L404" s="116" t="s">
        <v>43</v>
      </c>
      <c r="N404" s="117" t="e">
        <f>M404*#REF!</f>
        <v>#REF!</v>
      </c>
      <c r="O404" s="117">
        <v>0</v>
      </c>
      <c r="P404" s="117" t="e">
        <f>O404*#REF!</f>
        <v>#REF!</v>
      </c>
      <c r="Q404" s="117">
        <v>0</v>
      </c>
      <c r="R404" s="118" t="e">
        <f>Q404*#REF!</f>
        <v>#REF!</v>
      </c>
      <c r="AP404" s="119" t="s">
        <v>114</v>
      </c>
      <c r="AR404" s="119" t="s">
        <v>110</v>
      </c>
      <c r="AS404" s="119" t="s">
        <v>85</v>
      </c>
      <c r="AW404" s="13" t="s">
        <v>109</v>
      </c>
      <c r="BC404" s="120" t="e">
        <f>IF(L404="základní",#REF!,0)</f>
        <v>#REF!</v>
      </c>
      <c r="BD404" s="120">
        <f>IF(L404="snížená",#REF!,0)</f>
        <v>0</v>
      </c>
      <c r="BE404" s="120">
        <f>IF(L404="zákl. přenesená",#REF!,0)</f>
        <v>0</v>
      </c>
      <c r="BF404" s="120">
        <f>IF(L404="sníž. přenesená",#REF!,0)</f>
        <v>0</v>
      </c>
      <c r="BG404" s="120">
        <f>IF(L404="nulová",#REF!,0)</f>
        <v>0</v>
      </c>
      <c r="BH404" s="13" t="s">
        <v>83</v>
      </c>
      <c r="BI404" s="120" t="e">
        <f>ROUND(H404*#REF!,2)</f>
        <v>#REF!</v>
      </c>
      <c r="BJ404" s="13" t="s">
        <v>114</v>
      </c>
      <c r="BK404" s="119" t="s">
        <v>1205</v>
      </c>
    </row>
    <row r="405" spans="2:63" s="1" customFormat="1" ht="78">
      <c r="B405" s="27"/>
      <c r="D405" s="121" t="s">
        <v>116</v>
      </c>
      <c r="F405" s="122" t="s">
        <v>1206</v>
      </c>
      <c r="H405" s="123"/>
      <c r="J405" s="27"/>
      <c r="K405" s="124"/>
      <c r="R405" s="50"/>
      <c r="AR405" s="13" t="s">
        <v>116</v>
      </c>
      <c r="AS405" s="13" t="s">
        <v>85</v>
      </c>
    </row>
    <row r="406" spans="2:63" s="1" customFormat="1" ht="24.2" customHeight="1">
      <c r="B406" s="27"/>
      <c r="C406" s="110" t="s">
        <v>1207</v>
      </c>
      <c r="D406" s="110" t="s">
        <v>110</v>
      </c>
      <c r="E406" s="111" t="s">
        <v>1208</v>
      </c>
      <c r="F406" s="112" t="s">
        <v>1209</v>
      </c>
      <c r="G406" s="113" t="s">
        <v>1210</v>
      </c>
      <c r="H406" s="114"/>
      <c r="I406" s="112" t="s">
        <v>1225</v>
      </c>
      <c r="J406" s="27"/>
      <c r="K406" s="115" t="s">
        <v>1</v>
      </c>
      <c r="L406" s="116" t="s">
        <v>43</v>
      </c>
      <c r="N406" s="117" t="e">
        <f>M406*#REF!</f>
        <v>#REF!</v>
      </c>
      <c r="O406" s="117">
        <v>0</v>
      </c>
      <c r="P406" s="117" t="e">
        <f>O406*#REF!</f>
        <v>#REF!</v>
      </c>
      <c r="Q406" s="117">
        <v>0</v>
      </c>
      <c r="R406" s="118" t="e">
        <f>Q406*#REF!</f>
        <v>#REF!</v>
      </c>
      <c r="AP406" s="119" t="s">
        <v>114</v>
      </c>
      <c r="AR406" s="119" t="s">
        <v>110</v>
      </c>
      <c r="AS406" s="119" t="s">
        <v>85</v>
      </c>
      <c r="AW406" s="13" t="s">
        <v>109</v>
      </c>
      <c r="BC406" s="120" t="e">
        <f>IF(L406="základní",#REF!,0)</f>
        <v>#REF!</v>
      </c>
      <c r="BD406" s="120">
        <f>IF(L406="snížená",#REF!,0)</f>
        <v>0</v>
      </c>
      <c r="BE406" s="120">
        <f>IF(L406="zákl. přenesená",#REF!,0)</f>
        <v>0</v>
      </c>
      <c r="BF406" s="120">
        <f>IF(L406="sníž. přenesená",#REF!,0)</f>
        <v>0</v>
      </c>
      <c r="BG406" s="120">
        <f>IF(L406="nulová",#REF!,0)</f>
        <v>0</v>
      </c>
      <c r="BH406" s="13" t="s">
        <v>83</v>
      </c>
      <c r="BI406" s="120" t="e">
        <f>ROUND(H406*#REF!,2)</f>
        <v>#REF!</v>
      </c>
      <c r="BJ406" s="13" t="s">
        <v>114</v>
      </c>
      <c r="BK406" s="119" t="s">
        <v>1211</v>
      </c>
    </row>
    <row r="407" spans="2:63" s="11" customFormat="1" ht="22.9" customHeight="1">
      <c r="B407" s="101"/>
      <c r="D407" s="102" t="s">
        <v>77</v>
      </c>
      <c r="E407" s="125" t="s">
        <v>1212</v>
      </c>
      <c r="F407" s="125" t="s">
        <v>1213</v>
      </c>
      <c r="H407" s="104"/>
      <c r="J407" s="101"/>
      <c r="K407" s="105"/>
      <c r="N407" s="106" t="e">
        <f>SUM(N408:N410)</f>
        <v>#REF!</v>
      </c>
      <c r="P407" s="106" t="e">
        <f>SUM(P408:P410)</f>
        <v>#REF!</v>
      </c>
      <c r="R407" s="107" t="e">
        <f>SUM(R408:R410)</f>
        <v>#REF!</v>
      </c>
      <c r="AP407" s="102" t="s">
        <v>83</v>
      </c>
      <c r="AR407" s="108" t="s">
        <v>77</v>
      </c>
      <c r="AS407" s="108" t="s">
        <v>83</v>
      </c>
      <c r="AW407" s="102" t="s">
        <v>109</v>
      </c>
      <c r="BI407" s="109" t="e">
        <f>SUM(BI408:BI410)</f>
        <v>#REF!</v>
      </c>
    </row>
    <row r="408" spans="2:63" s="1" customFormat="1" ht="16.5" customHeight="1">
      <c r="B408" s="27"/>
      <c r="C408" s="110" t="s">
        <v>1214</v>
      </c>
      <c r="D408" s="110" t="s">
        <v>110</v>
      </c>
      <c r="E408" s="111" t="s">
        <v>1215</v>
      </c>
      <c r="F408" s="112" t="s">
        <v>1216</v>
      </c>
      <c r="G408" s="113" t="s">
        <v>1217</v>
      </c>
      <c r="H408" s="114"/>
      <c r="I408" s="112" t="s">
        <v>1225</v>
      </c>
      <c r="J408" s="27"/>
      <c r="K408" s="115" t="s">
        <v>1</v>
      </c>
      <c r="L408" s="116" t="s">
        <v>43</v>
      </c>
      <c r="N408" s="117" t="e">
        <f>M408*#REF!</f>
        <v>#REF!</v>
      </c>
      <c r="O408" s="117">
        <v>0</v>
      </c>
      <c r="P408" s="117" t="e">
        <f>O408*#REF!</f>
        <v>#REF!</v>
      </c>
      <c r="Q408" s="117">
        <v>0</v>
      </c>
      <c r="R408" s="118" t="e">
        <f>Q408*#REF!</f>
        <v>#REF!</v>
      </c>
      <c r="AP408" s="119" t="s">
        <v>114</v>
      </c>
      <c r="AR408" s="119" t="s">
        <v>110</v>
      </c>
      <c r="AS408" s="119" t="s">
        <v>85</v>
      </c>
      <c r="AW408" s="13" t="s">
        <v>109</v>
      </c>
      <c r="BC408" s="120" t="e">
        <f>IF(L408="základní",#REF!,0)</f>
        <v>#REF!</v>
      </c>
      <c r="BD408" s="120">
        <f>IF(L408="snížená",#REF!,0)</f>
        <v>0</v>
      </c>
      <c r="BE408" s="120">
        <f>IF(L408="zákl. přenesená",#REF!,0)</f>
        <v>0</v>
      </c>
      <c r="BF408" s="120">
        <f>IF(L408="sníž. přenesená",#REF!,0)</f>
        <v>0</v>
      </c>
      <c r="BG408" s="120">
        <f>IF(L408="nulová",#REF!,0)</f>
        <v>0</v>
      </c>
      <c r="BH408" s="13" t="s">
        <v>83</v>
      </c>
      <c r="BI408" s="120" t="e">
        <f>ROUND(H408*#REF!,2)</f>
        <v>#REF!</v>
      </c>
      <c r="BJ408" s="13" t="s">
        <v>114</v>
      </c>
      <c r="BK408" s="119" t="s">
        <v>1218</v>
      </c>
    </row>
    <row r="409" spans="2:63" s="1" customFormat="1" ht="24.2" customHeight="1">
      <c r="B409" s="27"/>
      <c r="C409" s="110" t="s">
        <v>1219</v>
      </c>
      <c r="D409" s="110" t="s">
        <v>110</v>
      </c>
      <c r="E409" s="111" t="s">
        <v>1220</v>
      </c>
      <c r="F409" s="112" t="s">
        <v>1221</v>
      </c>
      <c r="G409" s="113" t="s">
        <v>1217</v>
      </c>
      <c r="H409" s="114"/>
      <c r="I409" s="112" t="s">
        <v>1225</v>
      </c>
      <c r="J409" s="27"/>
      <c r="K409" s="115" t="s">
        <v>1</v>
      </c>
      <c r="L409" s="116" t="s">
        <v>43</v>
      </c>
      <c r="N409" s="117" t="e">
        <f>M409*#REF!</f>
        <v>#REF!</v>
      </c>
      <c r="O409" s="117">
        <v>0</v>
      </c>
      <c r="P409" s="117" t="e">
        <f>O409*#REF!</f>
        <v>#REF!</v>
      </c>
      <c r="Q409" s="117">
        <v>0</v>
      </c>
      <c r="R409" s="118" t="e">
        <f>Q409*#REF!</f>
        <v>#REF!</v>
      </c>
      <c r="AP409" s="119" t="s">
        <v>114</v>
      </c>
      <c r="AR409" s="119" t="s">
        <v>110</v>
      </c>
      <c r="AS409" s="119" t="s">
        <v>85</v>
      </c>
      <c r="AW409" s="13" t="s">
        <v>109</v>
      </c>
      <c r="BC409" s="120" t="e">
        <f>IF(L409="základní",#REF!,0)</f>
        <v>#REF!</v>
      </c>
      <c r="BD409" s="120">
        <f>IF(L409="snížená",#REF!,0)</f>
        <v>0</v>
      </c>
      <c r="BE409" s="120">
        <f>IF(L409="zákl. přenesená",#REF!,0)</f>
        <v>0</v>
      </c>
      <c r="BF409" s="120">
        <f>IF(L409="sníž. přenesená",#REF!,0)</f>
        <v>0</v>
      </c>
      <c r="BG409" s="120">
        <f>IF(L409="nulová",#REF!,0)</f>
        <v>0</v>
      </c>
      <c r="BH409" s="13" t="s">
        <v>83</v>
      </c>
      <c r="BI409" s="120" t="e">
        <f>ROUND(H409*#REF!,2)</f>
        <v>#REF!</v>
      </c>
      <c r="BJ409" s="13" t="s">
        <v>114</v>
      </c>
      <c r="BK409" s="119" t="s">
        <v>1222</v>
      </c>
    </row>
    <row r="410" spans="2:63" s="1" customFormat="1" ht="78">
      <c r="B410" s="27"/>
      <c r="D410" s="121" t="s">
        <v>116</v>
      </c>
      <c r="F410" s="122" t="s">
        <v>1223</v>
      </c>
      <c r="H410" s="123"/>
      <c r="J410" s="27"/>
      <c r="K410" s="134"/>
      <c r="L410" s="135"/>
      <c r="M410" s="135"/>
      <c r="N410" s="135"/>
      <c r="O410" s="135"/>
      <c r="P410" s="135"/>
      <c r="Q410" s="135"/>
      <c r="R410" s="136"/>
      <c r="AR410" s="13" t="s">
        <v>116</v>
      </c>
      <c r="AS410" s="13" t="s">
        <v>85</v>
      </c>
    </row>
    <row r="411" spans="2:63" s="1" customFormat="1" ht="6.95" customHeight="1">
      <c r="B411" s="39"/>
      <c r="C411" s="40"/>
      <c r="D411" s="40"/>
      <c r="E411" s="40"/>
      <c r="F411" s="40"/>
      <c r="G411" s="40"/>
      <c r="H411" s="40"/>
      <c r="I411" s="40"/>
      <c r="J411" s="27"/>
    </row>
  </sheetData>
  <sheetProtection algorithmName="SHA-512" hashValue="yvTt34DjsHiotePcSBWZXtzZ81zln7+VzBVrYwlqo0c9dqOT0QnTOMfjZpz2dLh+zLjyeroswbme25/iAkcuhg==" saltValue="vLpltH81WFm59w0/gdCHJg==" spinCount="100000" sheet="1" objects="1" scenarios="1" formatColumns="0" formatRows="0" autoFilter="0"/>
  <autoFilter ref="C117:I410" xr:uid="{00000000-0009-0000-0000-000001000000}"/>
  <mergeCells count="6">
    <mergeCell ref="E110:G110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79" fitToHeight="100" orientation="portrait" r:id="rId1"/>
  <headerFooter>
    <oddFooter>&amp;CStrana &amp;P z &amp;N</oddFooter>
  </headerFooter>
  <drawing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Pravidelné prohl...</vt:lpstr>
      <vt:lpstr>'OR_PHA - Pravidelné prohl...'!Názvy_tisku</vt:lpstr>
      <vt:lpstr>'Rekapitulace stavby'!Názvy_tisku</vt:lpstr>
      <vt:lpstr>'OR_PHA - Pravidelné prohl...'!Oblast_tisku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Schmittová Pavlína</cp:lastModifiedBy>
  <dcterms:created xsi:type="dcterms:W3CDTF">2025-09-10T06:57:40Z</dcterms:created>
  <dcterms:modified xsi:type="dcterms:W3CDTF">2025-09-16T06:00:23Z</dcterms:modified>
</cp:coreProperties>
</file>